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30" yWindow="1785" windowWidth="20310" windowHeight="109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R15" i="1"/>
  <c r="S15" s="1"/>
  <c r="R16"/>
  <c r="S16" s="1"/>
  <c r="R17"/>
  <c r="S17" s="1"/>
  <c r="R18"/>
  <c r="S18" s="1"/>
  <c r="R19"/>
  <c r="S19" s="1"/>
  <c r="R20"/>
  <c r="S20" s="1"/>
  <c r="R12"/>
  <c r="S12" s="1"/>
  <c r="R13"/>
  <c r="S13" s="1"/>
  <c r="R14"/>
  <c r="S14" s="1"/>
  <c r="J13"/>
  <c r="J14"/>
  <c r="J15"/>
  <c r="J16"/>
  <c r="J17"/>
  <c r="J18"/>
  <c r="J19"/>
  <c r="J20"/>
  <c r="J12"/>
  <c r="B5"/>
  <c r="L20" s="1"/>
  <c r="Q21"/>
  <c r="P21"/>
  <c r="O21"/>
  <c r="N21"/>
  <c r="M21"/>
  <c r="L17"/>
  <c r="L15"/>
  <c r="L13"/>
  <c r="H14"/>
  <c r="H18"/>
  <c r="G13"/>
  <c r="H13" s="1"/>
  <c r="G12"/>
  <c r="H12" s="1"/>
  <c r="G20"/>
  <c r="H20" s="1"/>
  <c r="G19"/>
  <c r="H19" s="1"/>
  <c r="G17"/>
  <c r="H17" s="1"/>
  <c r="G16"/>
  <c r="H16" s="1"/>
  <c r="G15"/>
  <c r="H15" s="1"/>
  <c r="L19" l="1"/>
  <c r="L14"/>
  <c r="L16"/>
  <c r="L18"/>
</calcChain>
</file>

<file path=xl/sharedStrings.xml><?xml version="1.0" encoding="utf-8"?>
<sst xmlns="http://schemas.openxmlformats.org/spreadsheetml/2006/main" count="20" uniqueCount="19">
  <si>
    <t>D1002753-v5</t>
  </si>
  <si>
    <t>S/N</t>
  </si>
  <si>
    <t>tare wt</t>
  </si>
  <si>
    <t>1#</t>
  </si>
  <si>
    <t>5#</t>
  </si>
  <si>
    <t>10#</t>
  </si>
  <si>
    <t>20#</t>
  </si>
  <si>
    <t>gms</t>
  </si>
  <si>
    <t>gms converted to lbs</t>
  </si>
  <si>
    <t>blade thickness, in</t>
  </si>
  <si>
    <t>design weight, lbs</t>
  </si>
  <si>
    <t>bare baffle weight, lbs</t>
  </si>
  <si>
    <t>Variable Balance Weights, lbs</t>
  </si>
  <si>
    <t>bare baffle wt, lbs</t>
  </si>
  <si>
    <t>other</t>
  </si>
  <si>
    <t>total balanced baffle wt, lbs</t>
  </si>
  <si>
    <t>balance error</t>
  </si>
  <si>
    <t>total measured weight, lbs</t>
  </si>
  <si>
    <t>E1300071-v1 ITM Blade Balance Weight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</si>
</sst>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4" applyNumberFormat="0" applyAlignment="0" applyProtection="0"/>
    <xf numFmtId="0" fontId="5" fillId="5" borderId="0" applyNumberFormat="0" applyBorder="0" applyAlignment="0" applyProtection="0"/>
  </cellStyleXfs>
  <cellXfs count="18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0" fontId="0" fillId="0" borderId="3" xfId="0" applyBorder="1"/>
    <xf numFmtId="0" fontId="1" fillId="0" borderId="2" xfId="0" applyFont="1" applyBorder="1" applyAlignment="1">
      <alignment horizontal="center" wrapText="1"/>
    </xf>
    <xf numFmtId="0" fontId="0" fillId="0" borderId="1" xfId="0" applyFill="1" applyBorder="1"/>
    <xf numFmtId="0" fontId="2" fillId="2" borderId="1" xfId="1" applyBorder="1"/>
    <xf numFmtId="0" fontId="3" fillId="3" borderId="1" xfId="2" applyBorder="1"/>
    <xf numFmtId="2" fontId="0" fillId="0" borderId="0" xfId="0" applyNumberFormat="1"/>
    <xf numFmtId="2" fontId="4" fillId="4" borderId="4" xfId="3" applyNumberFormat="1"/>
    <xf numFmtId="0" fontId="0" fillId="0" borderId="5" xfId="0" applyBorder="1" applyAlignment="1">
      <alignment horizontal="centerContinuous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5" fillId="5" borderId="2" xfId="4" applyBorder="1" applyAlignment="1">
      <alignment horizontal="center" wrapText="1"/>
    </xf>
    <xf numFmtId="0" fontId="5" fillId="5" borderId="3" xfId="4" applyBorder="1"/>
    <xf numFmtId="0" fontId="5" fillId="5" borderId="1" xfId="4" applyBorder="1"/>
  </cellXfs>
  <cellStyles count="5">
    <cellStyle name="Bad" xfId="2" builtinId="27"/>
    <cellStyle name="Good" xfId="1" builtinId="26"/>
    <cellStyle name="Input" xfId="3" builtinId="20"/>
    <cellStyle name="Neutral" xfId="4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topLeftCell="A2" workbookViewId="0">
      <selection activeCell="P9" sqref="P9:P21"/>
    </sheetView>
  </sheetViews>
  <sheetFormatPr defaultRowHeight="15"/>
  <cols>
    <col min="1" max="1" width="13.28515625" customWidth="1"/>
    <col min="3" max="4" width="3" bestFit="1" customWidth="1"/>
    <col min="5" max="6" width="4" bestFit="1" customWidth="1"/>
    <col min="7" max="7" width="4.5703125" bestFit="1" customWidth="1"/>
    <col min="8" max="8" width="10.85546875" customWidth="1"/>
    <col min="9" max="9" width="8.5703125" customWidth="1"/>
    <col min="10" max="10" width="10.140625" customWidth="1"/>
    <col min="11" max="11" width="10" customWidth="1"/>
    <col min="13" max="14" width="5.140625" customWidth="1"/>
    <col min="15" max="15" width="5.5703125" customWidth="1"/>
    <col min="16" max="16" width="5.28515625" customWidth="1"/>
    <col min="17" max="17" width="5.85546875" bestFit="1" customWidth="1"/>
  </cols>
  <sheetData>
    <row r="1" spans="1:19">
      <c r="A1" t="s">
        <v>18</v>
      </c>
    </row>
    <row r="2" spans="1:19">
      <c r="A2" s="1">
        <v>41257</v>
      </c>
    </row>
    <row r="4" spans="1:19" ht="30">
      <c r="A4" s="2" t="s">
        <v>10</v>
      </c>
      <c r="B4">
        <v>52.05</v>
      </c>
    </row>
    <row r="5" spans="1:19" ht="30">
      <c r="A5" s="2" t="s">
        <v>11</v>
      </c>
      <c r="B5">
        <f>52.05-5.04</f>
        <v>47.01</v>
      </c>
    </row>
    <row r="6" spans="1:19">
      <c r="A6" s="2"/>
    </row>
    <row r="7" spans="1:19">
      <c r="A7" s="14" t="s">
        <v>0</v>
      </c>
    </row>
    <row r="8" spans="1:19">
      <c r="M8" s="11" t="s">
        <v>12</v>
      </c>
      <c r="N8" s="11"/>
      <c r="O8" s="11"/>
      <c r="P8" s="11"/>
      <c r="Q8" s="11"/>
    </row>
    <row r="9" spans="1:19" ht="60.75" thickBot="1">
      <c r="A9" s="13" t="s">
        <v>1</v>
      </c>
      <c r="B9" s="13" t="s">
        <v>2</v>
      </c>
      <c r="C9" s="13" t="s">
        <v>3</v>
      </c>
      <c r="D9" s="13" t="s">
        <v>4</v>
      </c>
      <c r="E9" s="13" t="s">
        <v>5</v>
      </c>
      <c r="F9" s="13" t="s">
        <v>6</v>
      </c>
      <c r="G9" s="13" t="s">
        <v>7</v>
      </c>
      <c r="H9" s="5" t="s">
        <v>8</v>
      </c>
      <c r="I9" s="13" t="s">
        <v>1</v>
      </c>
      <c r="J9" s="5" t="s">
        <v>17</v>
      </c>
      <c r="K9" s="5" t="s">
        <v>9</v>
      </c>
      <c r="L9" s="5" t="s">
        <v>13</v>
      </c>
      <c r="M9" s="5">
        <v>1.5</v>
      </c>
      <c r="N9" s="5">
        <v>1.26</v>
      </c>
      <c r="O9" s="5">
        <v>0.5</v>
      </c>
      <c r="P9" s="15">
        <v>0.25</v>
      </c>
      <c r="Q9" s="5" t="s">
        <v>14</v>
      </c>
      <c r="R9" s="5" t="s">
        <v>15</v>
      </c>
      <c r="S9" s="5" t="s">
        <v>16</v>
      </c>
    </row>
    <row r="10" spans="1:19" ht="15.75" thickTop="1">
      <c r="A10" s="4">
        <v>1</v>
      </c>
      <c r="B10" s="4"/>
      <c r="C10" s="4"/>
      <c r="D10" s="4"/>
      <c r="E10" s="4"/>
      <c r="F10" s="4"/>
      <c r="G10" s="4"/>
      <c r="H10" s="4"/>
      <c r="I10" s="4">
        <v>1</v>
      </c>
      <c r="J10" s="4"/>
      <c r="K10" s="4"/>
      <c r="L10" s="12"/>
      <c r="M10" s="4"/>
      <c r="N10" s="4"/>
      <c r="O10" s="4"/>
      <c r="P10" s="16"/>
      <c r="Q10" s="4"/>
      <c r="R10" s="4"/>
      <c r="S10" s="4"/>
    </row>
    <row r="11" spans="1:19">
      <c r="A11" s="3">
        <v>2</v>
      </c>
      <c r="B11" s="3"/>
      <c r="C11" s="3"/>
      <c r="D11" s="3"/>
      <c r="E11" s="3"/>
      <c r="F11" s="3"/>
      <c r="G11" s="3"/>
      <c r="H11" s="3"/>
      <c r="I11" s="3">
        <v>2</v>
      </c>
      <c r="J11" s="3"/>
      <c r="K11" s="3"/>
      <c r="L11" s="4"/>
      <c r="M11" s="3"/>
      <c r="N11" s="3"/>
      <c r="O11" s="3"/>
      <c r="P11" s="17"/>
      <c r="Q11" s="3"/>
      <c r="R11" s="7"/>
      <c r="S11" s="8"/>
    </row>
    <row r="12" spans="1:19">
      <c r="A12" s="6">
        <v>3</v>
      </c>
      <c r="B12" s="6">
        <v>1.2</v>
      </c>
      <c r="C12" s="6">
        <v>0</v>
      </c>
      <c r="D12" s="6">
        <v>0</v>
      </c>
      <c r="E12" s="6">
        <v>1</v>
      </c>
      <c r="F12" s="6">
        <v>2</v>
      </c>
      <c r="G12" s="6">
        <f>100+500</f>
        <v>600</v>
      </c>
      <c r="H12" s="6">
        <f>G12*0.001*2.205</f>
        <v>1.323</v>
      </c>
      <c r="I12" s="6">
        <v>3</v>
      </c>
      <c r="J12" s="10">
        <f>B12+C12*1+D12*5+E12*10+F12*20+H12</f>
        <v>52.523000000000003</v>
      </c>
      <c r="K12" s="6">
        <v>0.158</v>
      </c>
      <c r="L12" s="3">
        <v>47.01</v>
      </c>
      <c r="M12" s="6">
        <v>2</v>
      </c>
      <c r="N12" s="6">
        <v>2</v>
      </c>
      <c r="O12" s="6"/>
      <c r="P12" s="17"/>
      <c r="Q12" s="6"/>
      <c r="R12" s="7">
        <f t="shared" ref="R12:R13" si="0">L12+M12*$M$9+N12*$N$9+O12*$O$9+P12*$P$9+Q12</f>
        <v>52.53</v>
      </c>
      <c r="S12" s="8">
        <f t="shared" ref="S12:S13" si="1">J12-R12</f>
        <v>-6.9999999999978968E-3</v>
      </c>
    </row>
    <row r="13" spans="1:19">
      <c r="A13" s="3">
        <v>4</v>
      </c>
      <c r="B13" s="3">
        <v>1.2</v>
      </c>
      <c r="C13" s="3">
        <v>1</v>
      </c>
      <c r="D13" s="3">
        <v>0</v>
      </c>
      <c r="E13" s="3">
        <v>1</v>
      </c>
      <c r="F13" s="3">
        <v>2</v>
      </c>
      <c r="G13" s="3">
        <f>100+500</f>
        <v>600</v>
      </c>
      <c r="H13" s="3">
        <f t="shared" ref="H13:H20" si="2">G13*0.001*2.205</f>
        <v>1.323</v>
      </c>
      <c r="I13" s="3">
        <v>4</v>
      </c>
      <c r="J13" s="10">
        <f t="shared" ref="J13:J20" si="3">B13+C13*1+D13*5+E13*10+F13*20+H13</f>
        <v>53.523000000000003</v>
      </c>
      <c r="K13" s="3">
        <v>0.1583</v>
      </c>
      <c r="L13" s="6">
        <f>$B$5</f>
        <v>47.01</v>
      </c>
      <c r="M13" s="6">
        <v>4</v>
      </c>
      <c r="N13" s="6"/>
      <c r="O13" s="6"/>
      <c r="P13" s="17">
        <v>2</v>
      </c>
      <c r="Q13" s="6"/>
      <c r="R13" s="7">
        <f t="shared" si="0"/>
        <v>53.51</v>
      </c>
      <c r="S13" s="8">
        <f t="shared" si="1"/>
        <v>1.300000000000523E-2</v>
      </c>
    </row>
    <row r="14" spans="1:19">
      <c r="A14" s="6">
        <v>5</v>
      </c>
      <c r="B14" s="6">
        <v>1.2</v>
      </c>
      <c r="C14" s="6">
        <v>2</v>
      </c>
      <c r="D14" s="6">
        <v>0</v>
      </c>
      <c r="E14" s="6">
        <v>1</v>
      </c>
      <c r="F14" s="6">
        <v>2</v>
      </c>
      <c r="G14" s="6">
        <v>100</v>
      </c>
      <c r="H14" s="6">
        <f t="shared" si="2"/>
        <v>0.22050000000000003</v>
      </c>
      <c r="I14" s="6">
        <v>5</v>
      </c>
      <c r="J14" s="10">
        <f t="shared" si="3"/>
        <v>53.420500000000004</v>
      </c>
      <c r="K14" s="6">
        <v>0.1585</v>
      </c>
      <c r="L14" s="6">
        <f t="shared" ref="L14:L20" si="4">$B$5</f>
        <v>47.01</v>
      </c>
      <c r="M14" s="6">
        <v>4</v>
      </c>
      <c r="N14" s="6"/>
      <c r="O14" s="6"/>
      <c r="P14" s="17">
        <v>2</v>
      </c>
      <c r="Q14" s="6"/>
      <c r="R14" s="7">
        <f>L14+M14*$M$9+N14*$N$9+O14*$O$9+P14*$P$9+Q14</f>
        <v>53.51</v>
      </c>
      <c r="S14" s="8">
        <f t="shared" ref="S14" si="5">J14-R14</f>
        <v>-8.9499999999993918E-2</v>
      </c>
    </row>
    <row r="15" spans="1:19">
      <c r="A15" s="3">
        <v>6</v>
      </c>
      <c r="B15" s="3">
        <v>1.2</v>
      </c>
      <c r="C15" s="3">
        <v>1</v>
      </c>
      <c r="D15" s="3">
        <v>0</v>
      </c>
      <c r="E15" s="3">
        <v>1</v>
      </c>
      <c r="F15" s="3">
        <v>2</v>
      </c>
      <c r="G15" s="3">
        <f>20+20+100+200</f>
        <v>340</v>
      </c>
      <c r="H15" s="3">
        <f t="shared" si="2"/>
        <v>0.74970000000000003</v>
      </c>
      <c r="I15" s="3">
        <v>6</v>
      </c>
      <c r="J15" s="10">
        <f t="shared" si="3"/>
        <v>52.9497</v>
      </c>
      <c r="K15" s="3">
        <v>0.15820000000000001</v>
      </c>
      <c r="L15" s="6">
        <f t="shared" si="4"/>
        <v>47.01</v>
      </c>
      <c r="M15" s="6">
        <v>4</v>
      </c>
      <c r="N15" s="6"/>
      <c r="O15" s="6"/>
      <c r="P15" s="17"/>
      <c r="Q15" s="6"/>
      <c r="R15" s="7">
        <f t="shared" ref="R15:R20" si="6">L15+M15*$M$9+N15*$N$9+O15*$O$9+P15*$P$9+Q15</f>
        <v>53.01</v>
      </c>
      <c r="S15" s="8">
        <f t="shared" ref="S15:S20" si="7">J15-R15</f>
        <v>-6.0299999999998022E-2</v>
      </c>
    </row>
    <row r="16" spans="1:19">
      <c r="A16" s="3">
        <v>7</v>
      </c>
      <c r="B16" s="3">
        <v>1.2</v>
      </c>
      <c r="C16" s="3">
        <v>1</v>
      </c>
      <c r="D16" s="3">
        <v>0</v>
      </c>
      <c r="E16" s="3">
        <v>1</v>
      </c>
      <c r="F16" s="3">
        <v>2</v>
      </c>
      <c r="G16" s="3">
        <f>20+50+100</f>
        <v>170</v>
      </c>
      <c r="H16" s="3">
        <f t="shared" si="2"/>
        <v>0.37485000000000002</v>
      </c>
      <c r="I16" s="3">
        <v>7</v>
      </c>
      <c r="J16" s="10">
        <f t="shared" si="3"/>
        <v>52.574850000000005</v>
      </c>
      <c r="K16" s="3">
        <v>0.1578</v>
      </c>
      <c r="L16" s="6">
        <f t="shared" si="4"/>
        <v>47.01</v>
      </c>
      <c r="M16" s="6">
        <v>2</v>
      </c>
      <c r="N16" s="6">
        <v>2</v>
      </c>
      <c r="O16" s="6"/>
      <c r="P16" s="17"/>
      <c r="Q16" s="6"/>
      <c r="R16" s="7">
        <f t="shared" si="6"/>
        <v>52.53</v>
      </c>
      <c r="S16" s="8">
        <f t="shared" si="7"/>
        <v>4.4850000000003831E-2</v>
      </c>
    </row>
    <row r="17" spans="1:19">
      <c r="A17" s="3">
        <v>8</v>
      </c>
      <c r="B17" s="3">
        <v>1.2</v>
      </c>
      <c r="C17" s="3">
        <v>1</v>
      </c>
      <c r="D17" s="3">
        <v>0</v>
      </c>
      <c r="E17" s="3">
        <v>1</v>
      </c>
      <c r="F17" s="3">
        <v>2</v>
      </c>
      <c r="G17" s="3">
        <f>20+50+200</f>
        <v>270</v>
      </c>
      <c r="H17" s="3">
        <f t="shared" si="2"/>
        <v>0.59535000000000005</v>
      </c>
      <c r="I17" s="3">
        <v>8</v>
      </c>
      <c r="J17" s="10">
        <f t="shared" si="3"/>
        <v>52.795350000000006</v>
      </c>
      <c r="K17" s="3">
        <v>0.15790000000000001</v>
      </c>
      <c r="L17" s="6">
        <f t="shared" si="4"/>
        <v>47.01</v>
      </c>
      <c r="M17" s="6">
        <v>4</v>
      </c>
      <c r="N17" s="6"/>
      <c r="O17" s="6"/>
      <c r="P17" s="17"/>
      <c r="Q17" s="6"/>
      <c r="R17" s="7">
        <f t="shared" si="6"/>
        <v>53.01</v>
      </c>
      <c r="S17" s="8">
        <f t="shared" si="7"/>
        <v>-0.21464999999999179</v>
      </c>
    </row>
    <row r="18" spans="1:19">
      <c r="A18" s="3">
        <v>9</v>
      </c>
      <c r="B18" s="3">
        <v>1.2</v>
      </c>
      <c r="C18" s="3">
        <v>1</v>
      </c>
      <c r="D18" s="3">
        <v>0</v>
      </c>
      <c r="E18" s="3">
        <v>1</v>
      </c>
      <c r="F18" s="3">
        <v>2</v>
      </c>
      <c r="G18" s="3">
        <v>20</v>
      </c>
      <c r="H18" s="3">
        <f t="shared" si="2"/>
        <v>4.41E-2</v>
      </c>
      <c r="I18" s="3">
        <v>9</v>
      </c>
      <c r="J18" s="10">
        <f t="shared" si="3"/>
        <v>52.244100000000003</v>
      </c>
      <c r="K18" s="3">
        <v>0.15790000000000001</v>
      </c>
      <c r="L18" s="6">
        <f t="shared" si="4"/>
        <v>47.01</v>
      </c>
      <c r="M18" s="6"/>
      <c r="N18" s="6">
        <v>4</v>
      </c>
      <c r="O18" s="6"/>
      <c r="P18" s="17"/>
      <c r="Q18" s="6"/>
      <c r="R18" s="7">
        <f t="shared" si="6"/>
        <v>52.05</v>
      </c>
      <c r="S18" s="8">
        <f t="shared" si="7"/>
        <v>0.19410000000000593</v>
      </c>
    </row>
    <row r="19" spans="1:19">
      <c r="A19" s="3">
        <v>10</v>
      </c>
      <c r="B19" s="3">
        <v>1.2</v>
      </c>
      <c r="C19" s="3">
        <v>1</v>
      </c>
      <c r="D19" s="3">
        <v>0</v>
      </c>
      <c r="E19" s="3">
        <v>1</v>
      </c>
      <c r="F19" s="3">
        <v>2</v>
      </c>
      <c r="G19" s="3">
        <f>20+50</f>
        <v>70</v>
      </c>
      <c r="H19" s="3">
        <f t="shared" si="2"/>
        <v>0.15435000000000001</v>
      </c>
      <c r="I19" s="3">
        <v>10</v>
      </c>
      <c r="J19" s="10">
        <f t="shared" si="3"/>
        <v>52.354350000000004</v>
      </c>
      <c r="K19" s="3">
        <v>0.15809999999999999</v>
      </c>
      <c r="L19" s="6">
        <f t="shared" si="4"/>
        <v>47.01</v>
      </c>
      <c r="M19" s="6">
        <v>2</v>
      </c>
      <c r="N19" s="6">
        <v>2</v>
      </c>
      <c r="O19" s="6"/>
      <c r="P19" s="17"/>
      <c r="Q19" s="6"/>
      <c r="R19" s="7">
        <f t="shared" si="6"/>
        <v>52.53</v>
      </c>
      <c r="S19" s="8">
        <f t="shared" si="7"/>
        <v>-0.17564999999999742</v>
      </c>
    </row>
    <row r="20" spans="1:19">
      <c r="A20" s="3">
        <v>11</v>
      </c>
      <c r="B20" s="3">
        <v>1.2</v>
      </c>
      <c r="C20" s="3">
        <v>1</v>
      </c>
      <c r="D20" s="3">
        <v>0</v>
      </c>
      <c r="E20" s="3">
        <v>1</v>
      </c>
      <c r="F20" s="3">
        <v>2</v>
      </c>
      <c r="G20" s="3">
        <f>100+50</f>
        <v>150</v>
      </c>
      <c r="H20" s="3">
        <f t="shared" si="2"/>
        <v>0.33074999999999999</v>
      </c>
      <c r="I20" s="3">
        <v>11</v>
      </c>
      <c r="J20" s="10">
        <f t="shared" si="3"/>
        <v>52.530750000000005</v>
      </c>
      <c r="K20" s="3">
        <v>0.158</v>
      </c>
      <c r="L20" s="6">
        <f t="shared" si="4"/>
        <v>47.01</v>
      </c>
      <c r="M20" s="6">
        <v>2</v>
      </c>
      <c r="N20" s="6">
        <v>2</v>
      </c>
      <c r="O20" s="6"/>
      <c r="P20" s="17"/>
      <c r="Q20" s="6"/>
      <c r="R20" s="7">
        <f t="shared" si="6"/>
        <v>52.53</v>
      </c>
      <c r="S20" s="8">
        <f t="shared" si="7"/>
        <v>7.5000000000358114E-4</v>
      </c>
    </row>
    <row r="21" spans="1:19">
      <c r="J21" s="9"/>
      <c r="L21" s="3"/>
      <c r="M21" s="3">
        <f>SUM(M13:M20)</f>
        <v>22</v>
      </c>
      <c r="N21" s="3">
        <f>SUM(N13:N20)</f>
        <v>10</v>
      </c>
      <c r="O21" s="3">
        <f>SUM(O13:O20)</f>
        <v>0</v>
      </c>
      <c r="P21" s="17">
        <f>SUM(P13:P20)</f>
        <v>4</v>
      </c>
      <c r="Q21" s="3">
        <f>SUM(Q13:Q20)</f>
        <v>0</v>
      </c>
      <c r="R21" s="3"/>
      <c r="S21" s="3"/>
    </row>
  </sheetData>
  <pageMargins left="0.7" right="0.7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</dc:creator>
  <cp:lastModifiedBy>smith</cp:lastModifiedBy>
  <dcterms:created xsi:type="dcterms:W3CDTF">2012-12-14T22:15:34Z</dcterms:created>
  <dcterms:modified xsi:type="dcterms:W3CDTF">2013-05-02T16:25:32Z</dcterms:modified>
</cp:coreProperties>
</file>