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4955" firstSheet="2" activeTab="5"/>
  </bookViews>
  <sheets>
    <sheet name="Electrometer v Baratron" sheetId="4" r:id="rId1"/>
    <sheet name="Baratron Pressure v flow" sheetId="5" r:id="rId2"/>
    <sheet name="Straight Electr. v Flow" sheetId="12" r:id="rId3"/>
    <sheet name="Elbow Electr. v Flow" sheetId="13" r:id="rId4"/>
    <sheet name="Electrometer v Flow" sheetId="14" r:id="rId5"/>
    <sheet name="Percentage Passthrough" sheetId="15" r:id="rId6"/>
    <sheet name="Data" sheetId="1" r:id="rId7"/>
  </sheets>
  <calcPr calcId="145621"/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22" i="1"/>
  <c r="P23" i="1"/>
  <c r="P24" i="1"/>
  <c r="P25" i="1"/>
  <c r="P26" i="1"/>
  <c r="P27" i="1"/>
  <c r="O17" i="1"/>
  <c r="O18" i="1"/>
  <c r="O19" i="1"/>
  <c r="O20" i="1"/>
  <c r="O21" i="1"/>
  <c r="O22" i="1"/>
  <c r="O23" i="1"/>
  <c r="O24" i="1"/>
  <c r="O25" i="1"/>
  <c r="O26" i="1"/>
  <c r="O27" i="1"/>
  <c r="P4" i="1"/>
  <c r="P5" i="1"/>
  <c r="P6" i="1"/>
  <c r="P7" i="1"/>
  <c r="P8" i="1"/>
  <c r="P9" i="1"/>
  <c r="P10" i="1"/>
  <c r="P11" i="1"/>
  <c r="P12" i="1"/>
  <c r="P13" i="1"/>
  <c r="P3" i="1"/>
  <c r="O4" i="1"/>
  <c r="O5" i="1"/>
  <c r="O6" i="1"/>
  <c r="O7" i="1"/>
  <c r="O8" i="1"/>
  <c r="O9" i="1"/>
  <c r="O10" i="1"/>
  <c r="O11" i="1"/>
  <c r="O12" i="1"/>
  <c r="O13" i="1"/>
  <c r="O3" i="1"/>
  <c r="L27" i="1" l="1"/>
  <c r="M27" i="1" s="1"/>
  <c r="H27" i="1"/>
  <c r="I27" i="1" s="1"/>
  <c r="E27" i="1"/>
  <c r="L26" i="1"/>
  <c r="M26" i="1" s="1"/>
  <c r="H26" i="1"/>
  <c r="I26" i="1" s="1"/>
  <c r="E26" i="1"/>
  <c r="L25" i="1"/>
  <c r="M25" i="1" s="1"/>
  <c r="H25" i="1"/>
  <c r="I25" i="1" s="1"/>
  <c r="E25" i="1"/>
  <c r="L24" i="1"/>
  <c r="M24" i="1" s="1"/>
  <c r="H24" i="1"/>
  <c r="I24" i="1" s="1"/>
  <c r="E24" i="1"/>
  <c r="L23" i="1"/>
  <c r="M23" i="1" s="1"/>
  <c r="H23" i="1"/>
  <c r="I23" i="1" s="1"/>
  <c r="E23" i="1"/>
  <c r="L22" i="1"/>
  <c r="M22" i="1" s="1"/>
  <c r="H22" i="1"/>
  <c r="I22" i="1" s="1"/>
  <c r="E22" i="1"/>
  <c r="L21" i="1"/>
  <c r="M21" i="1" s="1"/>
  <c r="H21" i="1"/>
  <c r="I21" i="1" s="1"/>
  <c r="E21" i="1"/>
  <c r="L20" i="1"/>
  <c r="M20" i="1" s="1"/>
  <c r="H20" i="1"/>
  <c r="I20" i="1" s="1"/>
  <c r="E20" i="1"/>
  <c r="L19" i="1"/>
  <c r="M19" i="1" s="1"/>
  <c r="H19" i="1"/>
  <c r="I19" i="1" s="1"/>
  <c r="E19" i="1"/>
  <c r="L18" i="1"/>
  <c r="M18" i="1" s="1"/>
  <c r="H18" i="1"/>
  <c r="I18" i="1" s="1"/>
  <c r="E18" i="1"/>
  <c r="L17" i="1"/>
  <c r="M17" i="1" s="1"/>
  <c r="H17" i="1"/>
  <c r="I17" i="1" s="1"/>
  <c r="E17" i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H4" i="1" l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3" i="1"/>
  <c r="I3" i="1" s="1"/>
  <c r="E4" i="1"/>
  <c r="E5" i="1"/>
  <c r="E6" i="1"/>
  <c r="E7" i="1"/>
  <c r="E8" i="1"/>
  <c r="E9" i="1"/>
  <c r="E10" i="1"/>
  <c r="E11" i="1"/>
  <c r="E12" i="1"/>
  <c r="E13" i="1"/>
  <c r="E3" i="1"/>
</calcChain>
</file>

<file path=xl/sharedStrings.xml><?xml version="1.0" encoding="utf-8"?>
<sst xmlns="http://schemas.openxmlformats.org/spreadsheetml/2006/main" count="32" uniqueCount="17">
  <si>
    <t>I Reading (mV)</t>
  </si>
  <si>
    <t>Baratron (Torr)</t>
  </si>
  <si>
    <t>Current (A-rms)</t>
  </si>
  <si>
    <t>Flowmeter (L/min)</t>
  </si>
  <si>
    <t>Pirani (Torr)</t>
  </si>
  <si>
    <t>+Vmax (V) E1</t>
  </si>
  <si>
    <t>-Vmax (V) E1</t>
  </si>
  <si>
    <t>Delta V E1</t>
  </si>
  <si>
    <t>Vrms E1</t>
  </si>
  <si>
    <t>+Vmax (V) E2</t>
  </si>
  <si>
    <t>-Vmax (V) E2</t>
  </si>
  <si>
    <t>Delta V E2</t>
  </si>
  <si>
    <t>Vrms E2</t>
  </si>
  <si>
    <t>Straight Pipe Nipple</t>
  </si>
  <si>
    <t>Elbow Data</t>
  </si>
  <si>
    <t>% +V Reaching E2</t>
  </si>
  <si>
    <t>% -V Reaching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</si>
</sst>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11" fontId="0" fillId="0" borderId="0" xfId="0" applyNumberFormat="1"/>
    <xf numFmtId="164" fontId="0" fillId="0" borderId="0" xfId="0" applyNumberFormat="1"/>
    <xf numFmtId="164" fontId="0" fillId="0" borderId="0" xfId="0" quotePrefix="1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+VMax</c:v>
          </c:tx>
          <c:xVal>
            <c:strRef>
              <c:f>Data!$B$3:$B$17</c:f>
              <c:strCache>
                <c:ptCount val="15"/>
                <c:pt idx="0">
                  <c:v>18.2</c:v>
                </c:pt>
                <c:pt idx="1">
                  <c:v>23.8</c:v>
                </c:pt>
                <c:pt idx="2">
                  <c:v>29.7</c:v>
                </c:pt>
                <c:pt idx="3">
                  <c:v>36.4</c:v>
                </c:pt>
                <c:pt idx="4">
                  <c:v>47.5</c:v>
                </c:pt>
                <c:pt idx="5">
                  <c:v>54.7</c:v>
                </c:pt>
                <c:pt idx="6">
                  <c:v>66.4</c:v>
                </c:pt>
                <c:pt idx="7">
                  <c:v>79.3</c:v>
                </c:pt>
                <c:pt idx="8">
                  <c:v>90.4</c:v>
                </c:pt>
                <c:pt idx="9">
                  <c:v>108.1</c:v>
                </c:pt>
                <c:pt idx="10">
                  <c:v>124.3</c:v>
                </c:pt>
                <c:pt idx="13">
                  <c:v>Baratron (Torr)</c:v>
                </c:pt>
                <c:pt idx="14">
                  <c:v>19.3</c:v>
                </c:pt>
              </c:strCache>
            </c:strRef>
          </c:xVal>
          <c:yVal>
            <c:numRef>
              <c:f>Data!$F$3:$F$17</c:f>
              <c:numCache>
                <c:formatCode>0.000</c:formatCode>
                <c:ptCount val="15"/>
                <c:pt idx="0">
                  <c:v>0.192</c:v>
                </c:pt>
                <c:pt idx="1">
                  <c:v>0.312</c:v>
                </c:pt>
                <c:pt idx="2">
                  <c:v>0.52400000000000002</c:v>
                </c:pt>
                <c:pt idx="3">
                  <c:v>0.97</c:v>
                </c:pt>
                <c:pt idx="4">
                  <c:v>1.78</c:v>
                </c:pt>
                <c:pt idx="5">
                  <c:v>2.42</c:v>
                </c:pt>
                <c:pt idx="6">
                  <c:v>3.3</c:v>
                </c:pt>
                <c:pt idx="7">
                  <c:v>3.52</c:v>
                </c:pt>
                <c:pt idx="8">
                  <c:v>3.64</c:v>
                </c:pt>
                <c:pt idx="9">
                  <c:v>3.64</c:v>
                </c:pt>
                <c:pt idx="10">
                  <c:v>3.56</c:v>
                </c:pt>
                <c:pt idx="13">
                  <c:v>0</c:v>
                </c:pt>
                <c:pt idx="14">
                  <c:v>0.22800000000000001</c:v>
                </c:pt>
              </c:numCache>
            </c:numRef>
          </c:yVal>
          <c:smooth val="1"/>
        </c:ser>
        <c:ser>
          <c:idx val="1"/>
          <c:order val="1"/>
          <c:tx>
            <c:v>-VMax</c:v>
          </c:tx>
          <c:xVal>
            <c:strRef>
              <c:f>Data!$B$3:$B$17</c:f>
              <c:strCache>
                <c:ptCount val="15"/>
                <c:pt idx="0">
                  <c:v>18.2</c:v>
                </c:pt>
                <c:pt idx="1">
                  <c:v>23.8</c:v>
                </c:pt>
                <c:pt idx="2">
                  <c:v>29.7</c:v>
                </c:pt>
                <c:pt idx="3">
                  <c:v>36.4</c:v>
                </c:pt>
                <c:pt idx="4">
                  <c:v>47.5</c:v>
                </c:pt>
                <c:pt idx="5">
                  <c:v>54.7</c:v>
                </c:pt>
                <c:pt idx="6">
                  <c:v>66.4</c:v>
                </c:pt>
                <c:pt idx="7">
                  <c:v>79.3</c:v>
                </c:pt>
                <c:pt idx="8">
                  <c:v>90.4</c:v>
                </c:pt>
                <c:pt idx="9">
                  <c:v>108.1</c:v>
                </c:pt>
                <c:pt idx="10">
                  <c:v>124.3</c:v>
                </c:pt>
                <c:pt idx="13">
                  <c:v>Baratron (Torr)</c:v>
                </c:pt>
                <c:pt idx="14">
                  <c:v>19.3</c:v>
                </c:pt>
              </c:strCache>
            </c:strRef>
          </c:xVal>
          <c:yVal>
            <c:numRef>
              <c:f>Data!$G$3:$G$17</c:f>
              <c:numCache>
                <c:formatCode>0.000</c:formatCode>
                <c:ptCount val="15"/>
                <c:pt idx="0">
                  <c:v>0.14799999999999999</c:v>
                </c:pt>
                <c:pt idx="1">
                  <c:v>0.25600000000000001</c:v>
                </c:pt>
                <c:pt idx="2">
                  <c:v>0.44</c:v>
                </c:pt>
                <c:pt idx="3">
                  <c:v>0.89</c:v>
                </c:pt>
                <c:pt idx="4">
                  <c:v>1.65</c:v>
                </c:pt>
                <c:pt idx="5">
                  <c:v>2.54</c:v>
                </c:pt>
                <c:pt idx="6">
                  <c:v>3.4</c:v>
                </c:pt>
                <c:pt idx="7">
                  <c:v>3.68</c:v>
                </c:pt>
                <c:pt idx="8">
                  <c:v>3.88</c:v>
                </c:pt>
                <c:pt idx="9">
                  <c:v>4</c:v>
                </c:pt>
                <c:pt idx="10">
                  <c:v>3.88</c:v>
                </c:pt>
                <c:pt idx="13">
                  <c:v>0</c:v>
                </c:pt>
                <c:pt idx="14">
                  <c:v>0.192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45088"/>
        <c:axId val="46642688"/>
      </c:scatterChart>
      <c:valAx>
        <c:axId val="3754508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Baratron Pressure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642688"/>
        <c:crosses val="autoZero"/>
        <c:crossBetween val="midCat"/>
      </c:valAx>
      <c:valAx>
        <c:axId val="466426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 Magnitude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37545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strRef>
              <c:f>Data!$A$3:$A$17</c:f>
              <c:strCache>
                <c:ptCount val="15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  <c:pt idx="12">
                  <c:v>Elbow Data</c:v>
                </c:pt>
                <c:pt idx="13">
                  <c:v>Flowmeter (L/min)</c:v>
                </c:pt>
                <c:pt idx="14">
                  <c:v>14.99</c:v>
                </c:pt>
              </c:strCache>
            </c:strRef>
          </c:xVal>
          <c:yVal>
            <c:numRef>
              <c:f>Data!$B$3:$B$17</c:f>
              <c:numCache>
                <c:formatCode>General</c:formatCode>
                <c:ptCount val="15"/>
                <c:pt idx="0">
                  <c:v>18.2</c:v>
                </c:pt>
                <c:pt idx="1">
                  <c:v>23.8</c:v>
                </c:pt>
                <c:pt idx="2">
                  <c:v>29.7</c:v>
                </c:pt>
                <c:pt idx="3">
                  <c:v>36.4</c:v>
                </c:pt>
                <c:pt idx="4">
                  <c:v>47.5</c:v>
                </c:pt>
                <c:pt idx="5">
                  <c:v>54.7</c:v>
                </c:pt>
                <c:pt idx="6">
                  <c:v>66.400000000000006</c:v>
                </c:pt>
                <c:pt idx="7">
                  <c:v>79.3</c:v>
                </c:pt>
                <c:pt idx="8">
                  <c:v>90.4</c:v>
                </c:pt>
                <c:pt idx="9">
                  <c:v>108.1</c:v>
                </c:pt>
                <c:pt idx="10">
                  <c:v>124.3</c:v>
                </c:pt>
                <c:pt idx="13">
                  <c:v>0</c:v>
                </c:pt>
                <c:pt idx="14">
                  <c:v>19.3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4512"/>
        <c:axId val="69190784"/>
      </c:scatterChart>
      <c:valAx>
        <c:axId val="69184512"/>
        <c:scaling>
          <c:orientation val="minMax"/>
          <c:min val="1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190784"/>
        <c:crosses val="autoZero"/>
        <c:crossBetween val="midCat"/>
      </c:valAx>
      <c:valAx>
        <c:axId val="691907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Baratron Pressure (Torr)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184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+V E1</c:v>
          </c:tx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Data!$F$3:$F$13</c:f>
              <c:numCache>
                <c:formatCode>0.000</c:formatCode>
                <c:ptCount val="11"/>
                <c:pt idx="0">
                  <c:v>0.192</c:v>
                </c:pt>
                <c:pt idx="1">
                  <c:v>0.312</c:v>
                </c:pt>
                <c:pt idx="2">
                  <c:v>0.52400000000000002</c:v>
                </c:pt>
                <c:pt idx="3">
                  <c:v>0.97</c:v>
                </c:pt>
                <c:pt idx="4">
                  <c:v>1.78</c:v>
                </c:pt>
                <c:pt idx="5">
                  <c:v>2.42</c:v>
                </c:pt>
                <c:pt idx="6">
                  <c:v>3.3</c:v>
                </c:pt>
                <c:pt idx="7">
                  <c:v>3.52</c:v>
                </c:pt>
                <c:pt idx="8">
                  <c:v>3.64</c:v>
                </c:pt>
                <c:pt idx="9">
                  <c:v>3.64</c:v>
                </c:pt>
                <c:pt idx="10">
                  <c:v>3.56</c:v>
                </c:pt>
              </c:numCache>
            </c:numRef>
          </c:yVal>
          <c:smooth val="1"/>
        </c:ser>
        <c:ser>
          <c:idx val="1"/>
          <c:order val="1"/>
          <c:tx>
            <c:v>-V E1</c:v>
          </c:tx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Data!$G$3:$G$13</c:f>
              <c:numCache>
                <c:formatCode>0.000</c:formatCode>
                <c:ptCount val="11"/>
                <c:pt idx="0">
                  <c:v>0.14799999999999999</c:v>
                </c:pt>
                <c:pt idx="1">
                  <c:v>0.25600000000000001</c:v>
                </c:pt>
                <c:pt idx="2">
                  <c:v>0.44</c:v>
                </c:pt>
                <c:pt idx="3">
                  <c:v>0.89</c:v>
                </c:pt>
                <c:pt idx="4">
                  <c:v>1.65</c:v>
                </c:pt>
                <c:pt idx="5">
                  <c:v>2.54</c:v>
                </c:pt>
                <c:pt idx="6">
                  <c:v>3.4</c:v>
                </c:pt>
                <c:pt idx="7">
                  <c:v>3.68</c:v>
                </c:pt>
                <c:pt idx="8">
                  <c:v>3.88</c:v>
                </c:pt>
                <c:pt idx="9">
                  <c:v>4</c:v>
                </c:pt>
                <c:pt idx="10">
                  <c:v>3.88</c:v>
                </c:pt>
              </c:numCache>
            </c:numRef>
          </c:yVal>
          <c:smooth val="1"/>
        </c:ser>
        <c:ser>
          <c:idx val="2"/>
          <c:order val="2"/>
          <c:tx>
            <c:v>+V E2</c:v>
          </c:tx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Data!$J$3:$J$13</c:f>
              <c:numCache>
                <c:formatCode>0.000</c:formatCode>
                <c:ptCount val="11"/>
                <c:pt idx="0">
                  <c:v>8.4000000000000005E-2</c:v>
                </c:pt>
                <c:pt idx="1">
                  <c:v>0.188</c:v>
                </c:pt>
                <c:pt idx="2">
                  <c:v>0.32</c:v>
                </c:pt>
                <c:pt idx="3">
                  <c:v>0.58399999999999996</c:v>
                </c:pt>
                <c:pt idx="4">
                  <c:v>1.1100000000000001</c:v>
                </c:pt>
                <c:pt idx="5">
                  <c:v>1.64</c:v>
                </c:pt>
                <c:pt idx="6">
                  <c:v>2.12</c:v>
                </c:pt>
                <c:pt idx="7">
                  <c:v>2.38</c:v>
                </c:pt>
                <c:pt idx="8">
                  <c:v>2.48</c:v>
                </c:pt>
                <c:pt idx="9">
                  <c:v>2.6</c:v>
                </c:pt>
                <c:pt idx="10">
                  <c:v>2.48</c:v>
                </c:pt>
              </c:numCache>
            </c:numRef>
          </c:yVal>
          <c:smooth val="1"/>
        </c:ser>
        <c:ser>
          <c:idx val="3"/>
          <c:order val="3"/>
          <c:tx>
            <c:v>-V E2</c:v>
          </c:tx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Data!$K$3:$K$13</c:f>
              <c:numCache>
                <c:formatCode>0.000</c:formatCode>
                <c:ptCount val="11"/>
                <c:pt idx="0">
                  <c:v>0.112</c:v>
                </c:pt>
                <c:pt idx="1">
                  <c:v>0.192</c:v>
                </c:pt>
                <c:pt idx="2">
                  <c:v>0.3</c:v>
                </c:pt>
                <c:pt idx="3">
                  <c:v>0.52</c:v>
                </c:pt>
                <c:pt idx="4">
                  <c:v>0.98</c:v>
                </c:pt>
                <c:pt idx="5">
                  <c:v>1.5</c:v>
                </c:pt>
                <c:pt idx="6">
                  <c:v>2.1800000000000002</c:v>
                </c:pt>
                <c:pt idx="7">
                  <c:v>2.44</c:v>
                </c:pt>
                <c:pt idx="8">
                  <c:v>2.64</c:v>
                </c:pt>
                <c:pt idx="9">
                  <c:v>2.76</c:v>
                </c:pt>
                <c:pt idx="10">
                  <c:v>2.76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34336"/>
        <c:axId val="83485440"/>
      </c:scatterChart>
      <c:valAx>
        <c:axId val="83134336"/>
        <c:scaling>
          <c:orientation val="minMax"/>
          <c:max val="58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485440"/>
        <c:crosses val="autoZero"/>
        <c:crossBetween val="midCat"/>
      </c:valAx>
      <c:valAx>
        <c:axId val="8348544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Electrometer Readout (V)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83134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Data!$A$17:$A$27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Data!$F$17:$F$27</c:f>
              <c:numCache>
                <c:formatCode>0.000</c:formatCode>
                <c:ptCount val="11"/>
                <c:pt idx="0">
                  <c:v>0.22800000000000001</c:v>
                </c:pt>
                <c:pt idx="1">
                  <c:v>0.36399999999999999</c:v>
                </c:pt>
                <c:pt idx="2">
                  <c:v>0.66</c:v>
                </c:pt>
                <c:pt idx="3">
                  <c:v>1.1100000000000001</c:v>
                </c:pt>
                <c:pt idx="4">
                  <c:v>1.79</c:v>
                </c:pt>
                <c:pt idx="5">
                  <c:v>2.42</c:v>
                </c:pt>
                <c:pt idx="6">
                  <c:v>3.14</c:v>
                </c:pt>
                <c:pt idx="7">
                  <c:v>3.36</c:v>
                </c:pt>
                <c:pt idx="8">
                  <c:v>3.6</c:v>
                </c:pt>
                <c:pt idx="9">
                  <c:v>3.56</c:v>
                </c:pt>
                <c:pt idx="10">
                  <c:v>3.4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Data!$A$17:$A$27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Data!$G$17:$G$27</c:f>
              <c:numCache>
                <c:formatCode>0.000</c:formatCode>
                <c:ptCount val="11"/>
                <c:pt idx="0">
                  <c:v>0.192</c:v>
                </c:pt>
                <c:pt idx="1">
                  <c:v>0.312</c:v>
                </c:pt>
                <c:pt idx="2">
                  <c:v>0.6</c:v>
                </c:pt>
                <c:pt idx="3">
                  <c:v>1.06</c:v>
                </c:pt>
                <c:pt idx="4">
                  <c:v>1.68</c:v>
                </c:pt>
                <c:pt idx="5">
                  <c:v>2.56</c:v>
                </c:pt>
                <c:pt idx="6">
                  <c:v>3.24</c:v>
                </c:pt>
                <c:pt idx="7">
                  <c:v>3.62</c:v>
                </c:pt>
                <c:pt idx="8">
                  <c:v>3.8</c:v>
                </c:pt>
                <c:pt idx="9">
                  <c:v>3.8</c:v>
                </c:pt>
                <c:pt idx="10">
                  <c:v>3.64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Data!$A$17:$A$27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Data!$J$17:$J$27</c:f>
              <c:numCache>
                <c:formatCode>0.000</c:formatCode>
                <c:ptCount val="11"/>
                <c:pt idx="0">
                  <c:v>4.3999999999999997E-2</c:v>
                </c:pt>
                <c:pt idx="1">
                  <c:v>0.11600000000000001</c:v>
                </c:pt>
                <c:pt idx="2">
                  <c:v>0.23599999999999999</c:v>
                </c:pt>
                <c:pt idx="3">
                  <c:v>0.436</c:v>
                </c:pt>
                <c:pt idx="4">
                  <c:v>0.79</c:v>
                </c:pt>
                <c:pt idx="5">
                  <c:v>1.27</c:v>
                </c:pt>
                <c:pt idx="6">
                  <c:v>1.58</c:v>
                </c:pt>
                <c:pt idx="7">
                  <c:v>1.8</c:v>
                </c:pt>
                <c:pt idx="8">
                  <c:v>1.96</c:v>
                </c:pt>
                <c:pt idx="9">
                  <c:v>2</c:v>
                </c:pt>
                <c:pt idx="10">
                  <c:v>1.96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Data!$A$17:$A$27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Data!$K$17:$K$27</c:f>
              <c:numCache>
                <c:formatCode>0.000</c:formatCode>
                <c:ptCount val="11"/>
                <c:pt idx="0">
                  <c:v>0.08</c:v>
                </c:pt>
                <c:pt idx="1">
                  <c:v>0.13200000000000001</c:v>
                </c:pt>
                <c:pt idx="2">
                  <c:v>0.23599999999999999</c:v>
                </c:pt>
                <c:pt idx="3">
                  <c:v>0.42399999999999999</c:v>
                </c:pt>
                <c:pt idx="4">
                  <c:v>0.74</c:v>
                </c:pt>
                <c:pt idx="5">
                  <c:v>1.17</c:v>
                </c:pt>
                <c:pt idx="6">
                  <c:v>1.68</c:v>
                </c:pt>
                <c:pt idx="7">
                  <c:v>1.94</c:v>
                </c:pt>
                <c:pt idx="8">
                  <c:v>2.1</c:v>
                </c:pt>
                <c:pt idx="9">
                  <c:v>2.2400000000000002</c:v>
                </c:pt>
                <c:pt idx="10">
                  <c:v>2.2000000000000002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09792"/>
        <c:axId val="94611328"/>
      </c:scatterChart>
      <c:valAx>
        <c:axId val="946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11328"/>
        <c:crosses val="autoZero"/>
        <c:crossBetween val="midCat"/>
      </c:valAx>
      <c:valAx>
        <c:axId val="9461132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4609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Electrometer</a:t>
            </a:r>
            <a:r>
              <a:rPr lang="en-US" baseline="0"/>
              <a:t> Voltage v. Flow</a:t>
            </a:r>
            <a:endParaRPr lang="en-US"/>
          </a:p>
        </c:rich>
      </c:tx>
      <c:layout>
        <c:manualLayout>
          <c:xMode val="edge"/>
          <c:yMode val="edge"/>
          <c:x val="0.3698271610744801"/>
          <c:y val="5.4456854417087731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Strt V+ E1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Data!$F$3:$F$13</c:f>
              <c:numCache>
                <c:formatCode>0.000</c:formatCode>
                <c:ptCount val="11"/>
                <c:pt idx="0">
                  <c:v>0.192</c:v>
                </c:pt>
                <c:pt idx="1">
                  <c:v>0.312</c:v>
                </c:pt>
                <c:pt idx="2">
                  <c:v>0.52400000000000002</c:v>
                </c:pt>
                <c:pt idx="3">
                  <c:v>0.97</c:v>
                </c:pt>
                <c:pt idx="4">
                  <c:v>1.78</c:v>
                </c:pt>
                <c:pt idx="5">
                  <c:v>2.42</c:v>
                </c:pt>
                <c:pt idx="6">
                  <c:v>3.3</c:v>
                </c:pt>
                <c:pt idx="7">
                  <c:v>3.52</c:v>
                </c:pt>
                <c:pt idx="8">
                  <c:v>3.64</c:v>
                </c:pt>
                <c:pt idx="9">
                  <c:v>3.64</c:v>
                </c:pt>
                <c:pt idx="10">
                  <c:v>3.56</c:v>
                </c:pt>
              </c:numCache>
            </c:numRef>
          </c:yVal>
          <c:smooth val="1"/>
        </c:ser>
        <c:ser>
          <c:idx val="1"/>
          <c:order val="1"/>
          <c:tx>
            <c:v>Strt V- E1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Data!$G$3:$G$13</c:f>
              <c:numCache>
                <c:formatCode>0.000</c:formatCode>
                <c:ptCount val="11"/>
                <c:pt idx="0">
                  <c:v>0.14799999999999999</c:v>
                </c:pt>
                <c:pt idx="1">
                  <c:v>0.25600000000000001</c:v>
                </c:pt>
                <c:pt idx="2">
                  <c:v>0.44</c:v>
                </c:pt>
                <c:pt idx="3">
                  <c:v>0.89</c:v>
                </c:pt>
                <c:pt idx="4">
                  <c:v>1.65</c:v>
                </c:pt>
                <c:pt idx="5">
                  <c:v>2.54</c:v>
                </c:pt>
                <c:pt idx="6">
                  <c:v>3.4</c:v>
                </c:pt>
                <c:pt idx="7">
                  <c:v>3.68</c:v>
                </c:pt>
                <c:pt idx="8">
                  <c:v>3.88</c:v>
                </c:pt>
                <c:pt idx="9">
                  <c:v>4</c:v>
                </c:pt>
                <c:pt idx="10">
                  <c:v>3.88</c:v>
                </c:pt>
              </c:numCache>
            </c:numRef>
          </c:yVal>
          <c:smooth val="1"/>
        </c:ser>
        <c:ser>
          <c:idx val="2"/>
          <c:order val="2"/>
          <c:tx>
            <c:v>Strt V+ E2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Data!$J$3:$J$13</c:f>
              <c:numCache>
                <c:formatCode>0.000</c:formatCode>
                <c:ptCount val="11"/>
                <c:pt idx="0">
                  <c:v>8.4000000000000005E-2</c:v>
                </c:pt>
                <c:pt idx="1">
                  <c:v>0.188</c:v>
                </c:pt>
                <c:pt idx="2">
                  <c:v>0.32</c:v>
                </c:pt>
                <c:pt idx="3">
                  <c:v>0.58399999999999996</c:v>
                </c:pt>
                <c:pt idx="4">
                  <c:v>1.1100000000000001</c:v>
                </c:pt>
                <c:pt idx="5">
                  <c:v>1.64</c:v>
                </c:pt>
                <c:pt idx="6">
                  <c:v>2.12</c:v>
                </c:pt>
                <c:pt idx="7">
                  <c:v>2.38</c:v>
                </c:pt>
                <c:pt idx="8">
                  <c:v>2.48</c:v>
                </c:pt>
                <c:pt idx="9">
                  <c:v>2.6</c:v>
                </c:pt>
                <c:pt idx="10">
                  <c:v>2.48</c:v>
                </c:pt>
              </c:numCache>
            </c:numRef>
          </c:yVal>
          <c:smooth val="1"/>
        </c:ser>
        <c:ser>
          <c:idx val="3"/>
          <c:order val="3"/>
          <c:tx>
            <c:v>Strt V- E2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Data!$K$3:$K$13</c:f>
              <c:numCache>
                <c:formatCode>0.000</c:formatCode>
                <c:ptCount val="11"/>
                <c:pt idx="0">
                  <c:v>0.112</c:v>
                </c:pt>
                <c:pt idx="1">
                  <c:v>0.192</c:v>
                </c:pt>
                <c:pt idx="2">
                  <c:v>0.3</c:v>
                </c:pt>
                <c:pt idx="3">
                  <c:v>0.52</c:v>
                </c:pt>
                <c:pt idx="4">
                  <c:v>0.98</c:v>
                </c:pt>
                <c:pt idx="5">
                  <c:v>1.5</c:v>
                </c:pt>
                <c:pt idx="6">
                  <c:v>2.1800000000000002</c:v>
                </c:pt>
                <c:pt idx="7">
                  <c:v>2.44</c:v>
                </c:pt>
                <c:pt idx="8">
                  <c:v>2.64</c:v>
                </c:pt>
                <c:pt idx="9">
                  <c:v>2.76</c:v>
                </c:pt>
                <c:pt idx="10">
                  <c:v>2.76</c:v>
                </c:pt>
              </c:numCache>
            </c:numRef>
          </c:yVal>
          <c:smooth val="1"/>
        </c:ser>
        <c:ser>
          <c:idx val="4"/>
          <c:order val="4"/>
          <c:tx>
            <c:v>Elb V+ E1</c:v>
          </c:tx>
          <c:spPr>
            <a:ln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Data!$F$17:$F$27</c:f>
              <c:numCache>
                <c:formatCode>0.000</c:formatCode>
                <c:ptCount val="11"/>
                <c:pt idx="0">
                  <c:v>0.22800000000000001</c:v>
                </c:pt>
                <c:pt idx="1">
                  <c:v>0.36399999999999999</c:v>
                </c:pt>
                <c:pt idx="2">
                  <c:v>0.66</c:v>
                </c:pt>
                <c:pt idx="3">
                  <c:v>1.1100000000000001</c:v>
                </c:pt>
                <c:pt idx="4">
                  <c:v>1.79</c:v>
                </c:pt>
                <c:pt idx="5">
                  <c:v>2.42</c:v>
                </c:pt>
                <c:pt idx="6">
                  <c:v>3.14</c:v>
                </c:pt>
                <c:pt idx="7">
                  <c:v>3.36</c:v>
                </c:pt>
                <c:pt idx="8">
                  <c:v>3.6</c:v>
                </c:pt>
                <c:pt idx="9">
                  <c:v>3.56</c:v>
                </c:pt>
                <c:pt idx="10">
                  <c:v>3.4</c:v>
                </c:pt>
              </c:numCache>
            </c:numRef>
          </c:yVal>
          <c:smooth val="1"/>
        </c:ser>
        <c:ser>
          <c:idx val="5"/>
          <c:order val="5"/>
          <c:tx>
            <c:v>Elb V- E1</c:v>
          </c:tx>
          <c:spPr>
            <a:ln>
              <a:solidFill>
                <a:srgbClr val="92D050"/>
              </a:solidFill>
              <a:prstDash val="dash"/>
            </a:ln>
          </c:spPr>
          <c:marker>
            <c:spPr>
              <a:solidFill>
                <a:srgbClr val="92D050"/>
              </a:solidFill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Data!$G$17:$G$27</c:f>
              <c:numCache>
                <c:formatCode>0.000</c:formatCode>
                <c:ptCount val="11"/>
                <c:pt idx="0">
                  <c:v>0.192</c:v>
                </c:pt>
                <c:pt idx="1">
                  <c:v>0.312</c:v>
                </c:pt>
                <c:pt idx="2">
                  <c:v>0.6</c:v>
                </c:pt>
                <c:pt idx="3">
                  <c:v>1.06</c:v>
                </c:pt>
                <c:pt idx="4">
                  <c:v>1.68</c:v>
                </c:pt>
                <c:pt idx="5">
                  <c:v>2.56</c:v>
                </c:pt>
                <c:pt idx="6">
                  <c:v>3.24</c:v>
                </c:pt>
                <c:pt idx="7">
                  <c:v>3.62</c:v>
                </c:pt>
                <c:pt idx="8">
                  <c:v>3.8</c:v>
                </c:pt>
                <c:pt idx="9">
                  <c:v>3.8</c:v>
                </c:pt>
                <c:pt idx="10">
                  <c:v>3.64</c:v>
                </c:pt>
              </c:numCache>
            </c:numRef>
          </c:yVal>
          <c:smooth val="1"/>
        </c:ser>
        <c:ser>
          <c:idx val="6"/>
          <c:order val="6"/>
          <c:tx>
            <c:v>Elb V+ E2</c:v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dash"/>
            </a:ln>
          </c:spPr>
          <c:marker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Data!$J$17:$J$27</c:f>
              <c:numCache>
                <c:formatCode>0.000</c:formatCode>
                <c:ptCount val="11"/>
                <c:pt idx="0">
                  <c:v>4.3999999999999997E-2</c:v>
                </c:pt>
                <c:pt idx="1">
                  <c:v>0.11600000000000001</c:v>
                </c:pt>
                <c:pt idx="2">
                  <c:v>0.23599999999999999</c:v>
                </c:pt>
                <c:pt idx="3">
                  <c:v>0.436</c:v>
                </c:pt>
                <c:pt idx="4">
                  <c:v>0.79</c:v>
                </c:pt>
                <c:pt idx="5">
                  <c:v>1.27</c:v>
                </c:pt>
                <c:pt idx="6">
                  <c:v>1.58</c:v>
                </c:pt>
                <c:pt idx="7">
                  <c:v>1.8</c:v>
                </c:pt>
                <c:pt idx="8">
                  <c:v>1.96</c:v>
                </c:pt>
                <c:pt idx="9">
                  <c:v>2</c:v>
                </c:pt>
                <c:pt idx="10">
                  <c:v>1.96</c:v>
                </c:pt>
              </c:numCache>
            </c:numRef>
          </c:yVal>
          <c:smooth val="1"/>
        </c:ser>
        <c:ser>
          <c:idx val="7"/>
          <c:order val="7"/>
          <c:tx>
            <c:v>Elb V- E2</c:v>
          </c:tx>
          <c:spPr>
            <a:ln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ymbol val="dot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Data!$K$17:$K$27</c:f>
              <c:numCache>
                <c:formatCode>0.000</c:formatCode>
                <c:ptCount val="11"/>
                <c:pt idx="0">
                  <c:v>0.08</c:v>
                </c:pt>
                <c:pt idx="1">
                  <c:v>0.13200000000000001</c:v>
                </c:pt>
                <c:pt idx="2">
                  <c:v>0.23599999999999999</c:v>
                </c:pt>
                <c:pt idx="3">
                  <c:v>0.42399999999999999</c:v>
                </c:pt>
                <c:pt idx="4">
                  <c:v>0.74</c:v>
                </c:pt>
                <c:pt idx="5">
                  <c:v>1.17</c:v>
                </c:pt>
                <c:pt idx="6">
                  <c:v>1.68</c:v>
                </c:pt>
                <c:pt idx="7">
                  <c:v>1.94</c:v>
                </c:pt>
                <c:pt idx="8">
                  <c:v>2.1</c:v>
                </c:pt>
                <c:pt idx="9">
                  <c:v>2.2400000000000002</c:v>
                </c:pt>
                <c:pt idx="10">
                  <c:v>2.2000000000000002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38784"/>
        <c:axId val="112283008"/>
      </c:scatterChart>
      <c:valAx>
        <c:axId val="109638784"/>
        <c:scaling>
          <c:orientation val="minMax"/>
          <c:max val="58"/>
          <c:min val="14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(l/min)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283008"/>
        <c:crosses val="autoZero"/>
        <c:crossBetween val="midCat"/>
      </c:valAx>
      <c:valAx>
        <c:axId val="1122830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Electrometer Readout (V)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09638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050737182790298"/>
          <c:y val="6.3676245821639443E-2"/>
          <c:w val="0.14919787033264928"/>
          <c:h val="0.29177439457445198"/>
        </c:manualLayout>
      </c:layout>
      <c:overlay val="1"/>
      <c:spPr>
        <a:solidFill>
          <a:schemeClr val="bg1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Ion</a:t>
            </a:r>
            <a:r>
              <a:rPr lang="en-US" baseline="0"/>
              <a:t> Throughput</a:t>
            </a:r>
            <a:endParaRPr lang="en-US"/>
          </a:p>
        </c:rich>
      </c:tx>
      <c:layout>
        <c:manualLayout>
          <c:xMode val="edge"/>
          <c:yMode val="edge"/>
          <c:x val="0.4428704951893892"/>
          <c:y val="4.0338410679324248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Str % V+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Data!$O$3:$O$13</c:f>
              <c:numCache>
                <c:formatCode>0.00%</c:formatCode>
                <c:ptCount val="11"/>
                <c:pt idx="0">
                  <c:v>0.4375</c:v>
                </c:pt>
                <c:pt idx="1">
                  <c:v>0.60256410256410264</c:v>
                </c:pt>
                <c:pt idx="2">
                  <c:v>0.61068702290076327</c:v>
                </c:pt>
                <c:pt idx="3">
                  <c:v>0.60206185567010306</c:v>
                </c:pt>
                <c:pt idx="4">
                  <c:v>0.62359550561797761</c:v>
                </c:pt>
                <c:pt idx="5">
                  <c:v>0.6776859504132231</c:v>
                </c:pt>
                <c:pt idx="6">
                  <c:v>0.64242424242424256</c:v>
                </c:pt>
                <c:pt idx="7">
                  <c:v>0.67613636363636354</c:v>
                </c:pt>
                <c:pt idx="8">
                  <c:v>0.68131868131868134</c:v>
                </c:pt>
                <c:pt idx="9">
                  <c:v>0.7142857142857143</c:v>
                </c:pt>
                <c:pt idx="10">
                  <c:v>0.69662921348314599</c:v>
                </c:pt>
              </c:numCache>
            </c:numRef>
          </c:yVal>
          <c:smooth val="1"/>
        </c:ser>
        <c:ser>
          <c:idx val="1"/>
          <c:order val="1"/>
          <c:tx>
            <c:v>Str % V-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Data!$P$3:$P$13</c:f>
              <c:numCache>
                <c:formatCode>0.00%</c:formatCode>
                <c:ptCount val="11"/>
                <c:pt idx="0">
                  <c:v>0.7567567567567568</c:v>
                </c:pt>
                <c:pt idx="1">
                  <c:v>0.75</c:v>
                </c:pt>
                <c:pt idx="2">
                  <c:v>0.68181818181818177</c:v>
                </c:pt>
                <c:pt idx="3">
                  <c:v>0.5842696629213483</c:v>
                </c:pt>
                <c:pt idx="4">
                  <c:v>0.59393939393939399</c:v>
                </c:pt>
                <c:pt idx="5">
                  <c:v>0.59055118110236227</c:v>
                </c:pt>
                <c:pt idx="6">
                  <c:v>0.64117647058823535</c:v>
                </c:pt>
                <c:pt idx="7">
                  <c:v>0.66304347826086951</c:v>
                </c:pt>
                <c:pt idx="8">
                  <c:v>0.68041237113402064</c:v>
                </c:pt>
                <c:pt idx="9">
                  <c:v>0.69</c:v>
                </c:pt>
                <c:pt idx="10">
                  <c:v>0.71134020618556693</c:v>
                </c:pt>
              </c:numCache>
            </c:numRef>
          </c:yVal>
          <c:smooth val="1"/>
        </c:ser>
        <c:ser>
          <c:idx val="2"/>
          <c:order val="2"/>
          <c:tx>
            <c:v>Elb%  V+ </c:v>
          </c:tx>
          <c:spPr>
            <a:ln>
              <a:solidFill>
                <a:srgbClr val="C00000"/>
              </a:solidFill>
              <a:prstDash val="dash"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Data!$O$17:$O$27</c:f>
              <c:numCache>
                <c:formatCode>0.00%</c:formatCode>
                <c:ptCount val="11"/>
                <c:pt idx="0">
                  <c:v>0.19298245614035092</c:v>
                </c:pt>
                <c:pt idx="1">
                  <c:v>0.31868131868131866</c:v>
                </c:pt>
                <c:pt idx="2">
                  <c:v>0.35757575757575755</c:v>
                </c:pt>
                <c:pt idx="3">
                  <c:v>0.39279279279279267</c:v>
                </c:pt>
                <c:pt idx="4">
                  <c:v>0.44134078212290506</c:v>
                </c:pt>
                <c:pt idx="5">
                  <c:v>0.52479338842975209</c:v>
                </c:pt>
                <c:pt idx="6">
                  <c:v>0.50318471337579618</c:v>
                </c:pt>
                <c:pt idx="7">
                  <c:v>0.53571428571428581</c:v>
                </c:pt>
                <c:pt idx="8">
                  <c:v>0.5444444444444444</c:v>
                </c:pt>
                <c:pt idx="9">
                  <c:v>0.5617977528089888</c:v>
                </c:pt>
                <c:pt idx="10">
                  <c:v>0.57647058823529407</c:v>
                </c:pt>
              </c:numCache>
            </c:numRef>
          </c:yVal>
          <c:smooth val="1"/>
        </c:ser>
        <c:ser>
          <c:idx val="3"/>
          <c:order val="3"/>
          <c:tx>
            <c:v>Elb % V-</c:v>
          </c:tx>
          <c:spPr>
            <a:ln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Data!$A$3:$A$13</c:f>
              <c:numCache>
                <c:formatCode>General</c:formatCode>
                <c:ptCount val="11"/>
                <c:pt idx="0">
                  <c:v>14.99</c:v>
                </c:pt>
                <c:pt idx="1">
                  <c:v>18.82</c:v>
                </c:pt>
                <c:pt idx="2">
                  <c:v>22.7</c:v>
                </c:pt>
                <c:pt idx="3">
                  <c:v>26.66</c:v>
                </c:pt>
                <c:pt idx="4">
                  <c:v>30.69</c:v>
                </c:pt>
                <c:pt idx="5">
                  <c:v>34.82</c:v>
                </c:pt>
                <c:pt idx="6">
                  <c:v>39.04</c:v>
                </c:pt>
                <c:pt idx="7">
                  <c:v>43.37</c:v>
                </c:pt>
                <c:pt idx="8">
                  <c:v>47.79</c:v>
                </c:pt>
                <c:pt idx="9">
                  <c:v>52.31</c:v>
                </c:pt>
                <c:pt idx="10">
                  <c:v>56.92</c:v>
                </c:pt>
              </c:numCache>
            </c:numRef>
          </c:xVal>
          <c:yVal>
            <c:numRef>
              <c:f>Data!$P$17:$P$27</c:f>
              <c:numCache>
                <c:formatCode>0.00%</c:formatCode>
                <c:ptCount val="11"/>
                <c:pt idx="0">
                  <c:v>0.41666666666666663</c:v>
                </c:pt>
                <c:pt idx="1">
                  <c:v>0.42307692307692313</c:v>
                </c:pt>
                <c:pt idx="2">
                  <c:v>0.39333333333333331</c:v>
                </c:pt>
                <c:pt idx="3">
                  <c:v>0.39999999999999991</c:v>
                </c:pt>
                <c:pt idx="4">
                  <c:v>0.44047619047619047</c:v>
                </c:pt>
                <c:pt idx="5">
                  <c:v>0.45703125</c:v>
                </c:pt>
                <c:pt idx="6">
                  <c:v>0.51851851851851849</c:v>
                </c:pt>
                <c:pt idx="7">
                  <c:v>0.53591160220994472</c:v>
                </c:pt>
                <c:pt idx="8">
                  <c:v>0.55263157894736847</c:v>
                </c:pt>
                <c:pt idx="9">
                  <c:v>0.58947368421052637</c:v>
                </c:pt>
                <c:pt idx="10">
                  <c:v>0.60439560439560447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8704"/>
        <c:axId val="109770240"/>
      </c:scatterChart>
      <c:valAx>
        <c:axId val="109768704"/>
        <c:scaling>
          <c:orientation val="minMax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(l/min)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770240"/>
        <c:crosses val="autoZero"/>
        <c:crossBetween val="midCat"/>
      </c:valAx>
      <c:valAx>
        <c:axId val="10977024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ions that get from E1 to E2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09768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52689439342682"/>
          <c:y val="0.33831189786187366"/>
          <c:w val="0.10909853411878247"/>
          <c:h val="0.1458871972872259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0.59543</cdr:x>
      <cdr:y>0.68629</cdr:y>
    </cdr:from>
    <cdr:to>
      <cdr:x>0.97053</cdr:x>
      <cdr:y>0.87107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65235" y="4321403"/>
          <a:ext cx="3253875" cy="11634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Solid Lines are the straight nipple </a:t>
          </a:r>
          <a:r>
            <a:rPr lang="en-US" sz="1100" baseline="0"/>
            <a:t>data. </a:t>
          </a:r>
          <a:r>
            <a:rPr lang="en-US" sz="1100"/>
            <a:t>Dashed</a:t>
          </a:r>
          <a:r>
            <a:rPr lang="en-US" sz="1100" baseline="0"/>
            <a:t> lines are the elbow data.</a:t>
          </a:r>
        </a:p>
        <a:p xmlns:a="http://schemas.openxmlformats.org/drawingml/2006/main">
          <a:r>
            <a:rPr lang="en-US" sz="1100" baseline="0"/>
            <a:t>Red hues are positive ions, and green hues are negative ions. </a:t>
          </a:r>
        </a:p>
        <a:p xmlns:a="http://schemas.openxmlformats.org/drawingml/2006/main">
          <a:r>
            <a:rPr lang="en-US" sz="1100" baseline="0"/>
            <a:t>E1 is the first electrometer in the direction of flow.</a:t>
          </a:r>
        </a:p>
        <a:p xmlns:a="http://schemas.openxmlformats.org/drawingml/2006/main">
          <a:r>
            <a:rPr lang="en-US" sz="1100" baseline="0"/>
            <a:t>E2 is the electrometer after the added pipe or elbow.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9672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32</xdr:row>
      <xdr:rowOff>142875</xdr:rowOff>
    </xdr:from>
    <xdr:to>
      <xdr:col>9</xdr:col>
      <xdr:colOff>66675</xdr:colOff>
      <xdr:row>39</xdr:row>
      <xdr:rowOff>66675</xdr:rowOff>
    </xdr:to>
    <xdr:sp macro="" textlink="">
      <xdr:nvSpPr>
        <xdr:cNvPr id="2" name="TextBox 1"/>
        <xdr:cNvSpPr txBox="1"/>
      </xdr:nvSpPr>
      <xdr:spPr>
        <a:xfrm>
          <a:off x="4991100" y="6238875"/>
          <a:ext cx="3057525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ion flow is calculated as  the volts at the output of the electrometer, divided by 1 GigOhm, which gives us Amps,</a:t>
          </a:r>
          <a:r>
            <a:rPr lang="en-US" sz="1100" baseline="0"/>
            <a:t> which is then multiplied by</a:t>
          </a:r>
          <a:r>
            <a:rPr lang="en-US" sz="1100"/>
            <a:t> the number of electrons or protons per coulomb (6.241x10^18).  This, of course is the ion flow</a:t>
          </a:r>
          <a:r>
            <a:rPr lang="en-US" sz="1100" baseline="0"/>
            <a:t> into the electrometer needles, which is some proportion of total ion flow into the chamber.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O17" activeCellId="2" sqref="A3:A13 O3:P13 O17:P27"/>
    </sheetView>
  </sheetViews>
  <sheetFormatPr defaultRowHeight="15" x14ac:dyDescent="0.25"/>
  <cols>
    <col min="1" max="1" width="19.140625" customWidth="1"/>
    <col min="2" max="2" width="13.42578125" customWidth="1"/>
    <col min="3" max="3" width="12" customWidth="1"/>
    <col min="4" max="4" width="15" customWidth="1"/>
    <col min="5" max="5" width="14.140625" customWidth="1"/>
    <col min="6" max="6" width="13.28515625" customWidth="1"/>
    <col min="7" max="7" width="13.140625" customWidth="1"/>
    <col min="8" max="8" width="10.42578125" customWidth="1"/>
    <col min="10" max="13" width="13.28515625" customWidth="1"/>
    <col min="14" max="14" width="11.28515625" customWidth="1"/>
    <col min="15" max="15" width="16.7109375" customWidth="1"/>
    <col min="16" max="16" width="16.28515625" customWidth="1"/>
  </cols>
  <sheetData>
    <row r="1" spans="1:16" x14ac:dyDescent="0.25">
      <c r="A1" t="s">
        <v>13</v>
      </c>
    </row>
    <row r="2" spans="1:16" x14ac:dyDescent="0.25">
      <c r="A2" t="s">
        <v>3</v>
      </c>
      <c r="B2" t="s">
        <v>1</v>
      </c>
      <c r="C2" t="s">
        <v>4</v>
      </c>
      <c r="D2" t="s">
        <v>0</v>
      </c>
      <c r="E2" t="s">
        <v>2</v>
      </c>
      <c r="F2" s="1" t="s">
        <v>5</v>
      </c>
      <c r="G2" s="1" t="s">
        <v>6</v>
      </c>
      <c r="H2" t="s">
        <v>7</v>
      </c>
      <c r="I2" t="s">
        <v>8</v>
      </c>
      <c r="J2" s="1" t="s">
        <v>9</v>
      </c>
      <c r="K2" s="1" t="s">
        <v>10</v>
      </c>
      <c r="L2" t="s">
        <v>11</v>
      </c>
      <c r="M2" t="s">
        <v>12</v>
      </c>
      <c r="O2" t="s">
        <v>15</v>
      </c>
      <c r="P2" t="s">
        <v>16</v>
      </c>
    </row>
    <row r="3" spans="1:16" x14ac:dyDescent="0.25">
      <c r="A3">
        <v>14.99</v>
      </c>
      <c r="B3">
        <v>18.2</v>
      </c>
      <c r="C3">
        <v>10</v>
      </c>
      <c r="D3">
        <v>19.399999999999999</v>
      </c>
      <c r="E3" s="2">
        <f>D3/300/1000</f>
        <v>6.4666666666666662E-5</v>
      </c>
      <c r="F3" s="3">
        <v>0.192</v>
      </c>
      <c r="G3" s="3">
        <v>0.14799999999999999</v>
      </c>
      <c r="H3" s="3">
        <f>F3+G3</f>
        <v>0.33999999999999997</v>
      </c>
      <c r="I3" s="3">
        <f>H3/2*0.707</f>
        <v>0.12018999999999998</v>
      </c>
      <c r="J3" s="3">
        <v>8.4000000000000005E-2</v>
      </c>
      <c r="K3" s="3">
        <v>0.112</v>
      </c>
      <c r="L3" s="3">
        <f>J3+K3</f>
        <v>0.19600000000000001</v>
      </c>
      <c r="M3" s="3">
        <f>L3/2*0.707</f>
        <v>6.9286E-2</v>
      </c>
      <c r="O3" s="5">
        <f>(1-((F3-J3)/F3))</f>
        <v>0.4375</v>
      </c>
      <c r="P3" s="5">
        <f>(1-((G3-K3)/G3))</f>
        <v>0.7567567567567568</v>
      </c>
    </row>
    <row r="4" spans="1:16" x14ac:dyDescent="0.25">
      <c r="A4">
        <v>18.82</v>
      </c>
      <c r="B4">
        <v>23.8</v>
      </c>
      <c r="C4">
        <v>14</v>
      </c>
      <c r="D4">
        <v>21.1</v>
      </c>
      <c r="E4" s="2">
        <f t="shared" ref="E4:E13" si="0">D4/300/1000</f>
        <v>7.033333333333334E-5</v>
      </c>
      <c r="F4" s="3">
        <v>0.312</v>
      </c>
      <c r="G4" s="3">
        <v>0.25600000000000001</v>
      </c>
      <c r="H4" s="3">
        <f t="shared" ref="H4:H13" si="1">F4+G4</f>
        <v>0.56800000000000006</v>
      </c>
      <c r="I4" s="3">
        <f t="shared" ref="I4:I13" si="2">H4/2*0.707</f>
        <v>0.20078800000000002</v>
      </c>
      <c r="J4" s="3">
        <v>0.188</v>
      </c>
      <c r="K4" s="3">
        <v>0.192</v>
      </c>
      <c r="L4" s="3">
        <f t="shared" ref="L4:L13" si="3">J4+K4</f>
        <v>0.38</v>
      </c>
      <c r="M4" s="3">
        <f t="shared" ref="M4:M13" si="4">L4/2*0.707</f>
        <v>0.13433</v>
      </c>
      <c r="O4" s="5">
        <f t="shared" ref="O4:O27" si="5">(1-((F4-J4)/F4))</f>
        <v>0.60256410256410264</v>
      </c>
      <c r="P4" s="5">
        <f t="shared" ref="P4:P27" si="6">(1-((G4-K4)/G4))</f>
        <v>0.75</v>
      </c>
    </row>
    <row r="5" spans="1:16" x14ac:dyDescent="0.25">
      <c r="A5">
        <v>22.7</v>
      </c>
      <c r="B5">
        <v>29.7</v>
      </c>
      <c r="C5">
        <v>18</v>
      </c>
      <c r="D5">
        <v>23.3</v>
      </c>
      <c r="E5" s="2">
        <f t="shared" si="0"/>
        <v>7.766666666666668E-5</v>
      </c>
      <c r="F5" s="3">
        <v>0.52400000000000002</v>
      </c>
      <c r="G5" s="3">
        <v>0.44</v>
      </c>
      <c r="H5" s="3">
        <f t="shared" si="1"/>
        <v>0.96399999999999997</v>
      </c>
      <c r="I5" s="3">
        <f t="shared" si="2"/>
        <v>0.34077399999999997</v>
      </c>
      <c r="J5" s="3">
        <v>0.32</v>
      </c>
      <c r="K5" s="3">
        <v>0.3</v>
      </c>
      <c r="L5" s="3">
        <f t="shared" si="3"/>
        <v>0.62</v>
      </c>
      <c r="M5" s="3">
        <f t="shared" si="4"/>
        <v>0.21916999999999998</v>
      </c>
      <c r="O5" s="5">
        <f t="shared" si="5"/>
        <v>0.61068702290076327</v>
      </c>
      <c r="P5" s="5">
        <f t="shared" si="6"/>
        <v>0.68181818181818177</v>
      </c>
    </row>
    <row r="6" spans="1:16" x14ac:dyDescent="0.25">
      <c r="A6">
        <v>26.66</v>
      </c>
      <c r="B6">
        <v>36.4</v>
      </c>
      <c r="C6">
        <v>22</v>
      </c>
      <c r="D6">
        <v>27.6</v>
      </c>
      <c r="E6" s="2">
        <f t="shared" si="0"/>
        <v>9.2E-5</v>
      </c>
      <c r="F6" s="3">
        <v>0.97</v>
      </c>
      <c r="G6" s="3">
        <v>0.89</v>
      </c>
      <c r="H6" s="3">
        <f t="shared" si="1"/>
        <v>1.8599999999999999</v>
      </c>
      <c r="I6" s="3">
        <f t="shared" si="2"/>
        <v>0.65750999999999993</v>
      </c>
      <c r="J6" s="3">
        <v>0.58399999999999996</v>
      </c>
      <c r="K6" s="3">
        <v>0.52</v>
      </c>
      <c r="L6" s="3">
        <f t="shared" si="3"/>
        <v>1.1040000000000001</v>
      </c>
      <c r="M6" s="3">
        <f t="shared" si="4"/>
        <v>0.390264</v>
      </c>
      <c r="O6" s="5">
        <f t="shared" si="5"/>
        <v>0.60206185567010306</v>
      </c>
      <c r="P6" s="5">
        <f t="shared" si="6"/>
        <v>0.5842696629213483</v>
      </c>
    </row>
    <row r="7" spans="1:16" x14ac:dyDescent="0.25">
      <c r="A7">
        <v>30.69</v>
      </c>
      <c r="B7">
        <v>47.5</v>
      </c>
      <c r="C7">
        <v>29</v>
      </c>
      <c r="D7">
        <v>34.4</v>
      </c>
      <c r="E7" s="2">
        <f t="shared" si="0"/>
        <v>1.1466666666666667E-4</v>
      </c>
      <c r="F7" s="3">
        <v>1.78</v>
      </c>
      <c r="G7" s="3">
        <v>1.65</v>
      </c>
      <c r="H7" s="3">
        <f t="shared" si="1"/>
        <v>3.4299999999999997</v>
      </c>
      <c r="I7" s="3">
        <f t="shared" si="2"/>
        <v>1.2125049999999999</v>
      </c>
      <c r="J7" s="3">
        <v>1.1100000000000001</v>
      </c>
      <c r="K7" s="3">
        <v>0.98</v>
      </c>
      <c r="L7" s="3">
        <f t="shared" si="3"/>
        <v>2.09</v>
      </c>
      <c r="M7" s="3">
        <f t="shared" si="4"/>
        <v>0.73881499999999989</v>
      </c>
      <c r="O7" s="5">
        <f t="shared" si="5"/>
        <v>0.62359550561797761</v>
      </c>
      <c r="P7" s="5">
        <f t="shared" si="6"/>
        <v>0.59393939393939399</v>
      </c>
    </row>
    <row r="8" spans="1:16" x14ac:dyDescent="0.25">
      <c r="A8">
        <v>34.82</v>
      </c>
      <c r="B8">
        <v>54.7</v>
      </c>
      <c r="C8">
        <v>34</v>
      </c>
      <c r="D8">
        <v>43.2</v>
      </c>
      <c r="E8" s="2">
        <f t="shared" si="0"/>
        <v>1.44E-4</v>
      </c>
      <c r="F8" s="3">
        <v>2.42</v>
      </c>
      <c r="G8" s="3">
        <v>2.54</v>
      </c>
      <c r="H8" s="3">
        <f t="shared" si="1"/>
        <v>4.96</v>
      </c>
      <c r="I8" s="3">
        <f t="shared" si="2"/>
        <v>1.7533599999999998</v>
      </c>
      <c r="J8" s="3">
        <v>1.64</v>
      </c>
      <c r="K8" s="3">
        <v>1.5</v>
      </c>
      <c r="L8" s="3">
        <f t="shared" si="3"/>
        <v>3.1399999999999997</v>
      </c>
      <c r="M8" s="3">
        <f t="shared" si="4"/>
        <v>1.1099899999999998</v>
      </c>
      <c r="O8" s="5">
        <f t="shared" si="5"/>
        <v>0.6776859504132231</v>
      </c>
      <c r="P8" s="5">
        <f t="shared" si="6"/>
        <v>0.59055118110236227</v>
      </c>
    </row>
    <row r="9" spans="1:16" x14ac:dyDescent="0.25">
      <c r="A9">
        <v>39.04</v>
      </c>
      <c r="B9">
        <v>66.400000000000006</v>
      </c>
      <c r="C9">
        <v>43</v>
      </c>
      <c r="D9">
        <v>59.6</v>
      </c>
      <c r="E9" s="2">
        <f t="shared" si="0"/>
        <v>1.9866666666666665E-4</v>
      </c>
      <c r="F9" s="3">
        <v>3.3</v>
      </c>
      <c r="G9" s="3">
        <v>3.4</v>
      </c>
      <c r="H9" s="3">
        <f t="shared" si="1"/>
        <v>6.6999999999999993</v>
      </c>
      <c r="I9" s="3">
        <f t="shared" si="2"/>
        <v>2.3684499999999997</v>
      </c>
      <c r="J9" s="3">
        <v>2.12</v>
      </c>
      <c r="K9" s="3">
        <v>2.1800000000000002</v>
      </c>
      <c r="L9" s="3">
        <f t="shared" si="3"/>
        <v>4.3000000000000007</v>
      </c>
      <c r="M9" s="3">
        <f t="shared" si="4"/>
        <v>1.5200500000000001</v>
      </c>
      <c r="O9" s="5">
        <f t="shared" si="5"/>
        <v>0.64242424242424256</v>
      </c>
      <c r="P9" s="5">
        <f t="shared" si="6"/>
        <v>0.64117647058823535</v>
      </c>
    </row>
    <row r="10" spans="1:16" x14ac:dyDescent="0.25">
      <c r="A10">
        <v>43.37</v>
      </c>
      <c r="B10">
        <v>79.3</v>
      </c>
      <c r="C10">
        <v>53</v>
      </c>
      <c r="D10">
        <v>69.5</v>
      </c>
      <c r="E10" s="2">
        <f t="shared" si="0"/>
        <v>2.3166666666666667E-4</v>
      </c>
      <c r="F10" s="3">
        <v>3.52</v>
      </c>
      <c r="G10" s="3">
        <v>3.68</v>
      </c>
      <c r="H10" s="3">
        <f t="shared" si="1"/>
        <v>7.2</v>
      </c>
      <c r="I10" s="3">
        <f t="shared" si="2"/>
        <v>2.5451999999999999</v>
      </c>
      <c r="J10" s="3">
        <v>2.38</v>
      </c>
      <c r="K10" s="3">
        <v>2.44</v>
      </c>
      <c r="L10" s="3">
        <f t="shared" si="3"/>
        <v>4.82</v>
      </c>
      <c r="M10" s="3">
        <f t="shared" si="4"/>
        <v>1.70387</v>
      </c>
      <c r="O10" s="5">
        <f t="shared" si="5"/>
        <v>0.67613636363636354</v>
      </c>
      <c r="P10" s="5">
        <f t="shared" si="6"/>
        <v>0.66304347826086951</v>
      </c>
    </row>
    <row r="11" spans="1:16" x14ac:dyDescent="0.25">
      <c r="A11">
        <v>47.79</v>
      </c>
      <c r="B11">
        <v>90.4</v>
      </c>
      <c r="C11">
        <v>62</v>
      </c>
      <c r="D11">
        <v>78.099999999999994</v>
      </c>
      <c r="E11" s="2">
        <f t="shared" si="0"/>
        <v>2.6033333333333328E-4</v>
      </c>
      <c r="F11" s="3">
        <v>3.64</v>
      </c>
      <c r="G11" s="3">
        <v>3.88</v>
      </c>
      <c r="H11" s="3">
        <f t="shared" si="1"/>
        <v>7.52</v>
      </c>
      <c r="I11" s="3">
        <f t="shared" si="2"/>
        <v>2.6583199999999998</v>
      </c>
      <c r="J11" s="3">
        <v>2.48</v>
      </c>
      <c r="K11" s="3">
        <v>2.64</v>
      </c>
      <c r="L11" s="3">
        <f t="shared" si="3"/>
        <v>5.12</v>
      </c>
      <c r="M11" s="3">
        <f t="shared" si="4"/>
        <v>1.80992</v>
      </c>
      <c r="O11" s="5">
        <f t="shared" si="5"/>
        <v>0.68131868131868134</v>
      </c>
      <c r="P11" s="5">
        <f t="shared" si="6"/>
        <v>0.68041237113402064</v>
      </c>
    </row>
    <row r="12" spans="1:16" x14ac:dyDescent="0.25">
      <c r="A12">
        <v>52.31</v>
      </c>
      <c r="B12">
        <v>108.1</v>
      </c>
      <c r="C12">
        <v>78</v>
      </c>
      <c r="D12">
        <v>91.7</v>
      </c>
      <c r="E12" s="2">
        <f t="shared" si="0"/>
        <v>3.0566666666666671E-4</v>
      </c>
      <c r="F12" s="3">
        <v>3.64</v>
      </c>
      <c r="G12" s="3">
        <v>4</v>
      </c>
      <c r="H12" s="3">
        <f t="shared" si="1"/>
        <v>7.6400000000000006</v>
      </c>
      <c r="I12" s="3">
        <f t="shared" si="2"/>
        <v>2.7007400000000001</v>
      </c>
      <c r="J12" s="3">
        <v>2.6</v>
      </c>
      <c r="K12" s="3">
        <v>2.76</v>
      </c>
      <c r="L12" s="3">
        <f t="shared" si="3"/>
        <v>5.3599999999999994</v>
      </c>
      <c r="M12" s="3">
        <f t="shared" si="4"/>
        <v>1.8947599999999998</v>
      </c>
      <c r="O12" s="5">
        <f t="shared" si="5"/>
        <v>0.7142857142857143</v>
      </c>
      <c r="P12" s="5">
        <f t="shared" si="6"/>
        <v>0.69</v>
      </c>
    </row>
    <row r="13" spans="1:16" x14ac:dyDescent="0.25">
      <c r="A13">
        <v>56.92</v>
      </c>
      <c r="B13">
        <v>124.3</v>
      </c>
      <c r="C13">
        <v>93</v>
      </c>
      <c r="D13">
        <v>100.4</v>
      </c>
      <c r="E13" s="2">
        <f t="shared" si="0"/>
        <v>3.3466666666666665E-4</v>
      </c>
      <c r="F13" s="3">
        <v>3.56</v>
      </c>
      <c r="G13" s="3">
        <v>3.88</v>
      </c>
      <c r="H13" s="3">
        <f t="shared" si="1"/>
        <v>7.4399999999999995</v>
      </c>
      <c r="I13" s="3">
        <f t="shared" si="2"/>
        <v>2.6300399999999997</v>
      </c>
      <c r="J13" s="3">
        <v>2.48</v>
      </c>
      <c r="K13" s="3">
        <v>2.76</v>
      </c>
      <c r="L13" s="3">
        <f t="shared" si="3"/>
        <v>5.24</v>
      </c>
      <c r="M13" s="3">
        <f t="shared" si="4"/>
        <v>1.8523399999999999</v>
      </c>
      <c r="O13" s="5">
        <f t="shared" si="5"/>
        <v>0.69662921348314599</v>
      </c>
      <c r="P13" s="5">
        <f t="shared" si="6"/>
        <v>0.71134020618556693</v>
      </c>
    </row>
    <row r="14" spans="1:16" x14ac:dyDescent="0.25">
      <c r="E14" s="2"/>
      <c r="F14" s="3"/>
      <c r="G14" s="3"/>
      <c r="H14" s="3"/>
      <c r="I14" s="3"/>
      <c r="J14" s="3"/>
      <c r="K14" s="3"/>
      <c r="L14" s="3"/>
      <c r="M14" s="3"/>
      <c r="O14" s="5"/>
      <c r="P14" s="5"/>
    </row>
    <row r="15" spans="1:16" x14ac:dyDescent="0.25">
      <c r="A15" t="s">
        <v>14</v>
      </c>
      <c r="E15" s="2"/>
      <c r="F15" s="3"/>
      <c r="G15" s="3"/>
      <c r="H15" s="3"/>
      <c r="I15" s="3"/>
      <c r="J15" s="3"/>
      <c r="K15" s="3"/>
      <c r="L15" s="3"/>
      <c r="M15" s="3"/>
      <c r="O15" s="5"/>
      <c r="P15" s="5"/>
    </row>
    <row r="16" spans="1:16" x14ac:dyDescent="0.25">
      <c r="A16" t="s">
        <v>3</v>
      </c>
      <c r="B16" t="s">
        <v>1</v>
      </c>
      <c r="C16" t="s">
        <v>4</v>
      </c>
      <c r="D16" t="s">
        <v>0</v>
      </c>
      <c r="E16" t="s">
        <v>2</v>
      </c>
      <c r="F16" s="4" t="s">
        <v>5</v>
      </c>
      <c r="G16" s="4" t="s">
        <v>6</v>
      </c>
      <c r="H16" s="3" t="s">
        <v>7</v>
      </c>
      <c r="I16" s="3" t="s">
        <v>8</v>
      </c>
      <c r="J16" s="4" t="s">
        <v>9</v>
      </c>
      <c r="K16" s="4" t="s">
        <v>10</v>
      </c>
      <c r="L16" s="3" t="s">
        <v>11</v>
      </c>
      <c r="M16" s="3" t="s">
        <v>12</v>
      </c>
      <c r="O16" t="s">
        <v>15</v>
      </c>
      <c r="P16" t="s">
        <v>16</v>
      </c>
    </row>
    <row r="17" spans="1:16" x14ac:dyDescent="0.25">
      <c r="A17">
        <v>14.99</v>
      </c>
      <c r="B17">
        <v>19.3</v>
      </c>
      <c r="C17">
        <v>11</v>
      </c>
      <c r="D17">
        <v>21.7</v>
      </c>
      <c r="E17" s="2">
        <f>D17/300/1000</f>
        <v>7.2333333333333334E-5</v>
      </c>
      <c r="F17" s="3">
        <v>0.22800000000000001</v>
      </c>
      <c r="G17" s="3">
        <v>0.192</v>
      </c>
      <c r="H17" s="3">
        <f>F17+G17</f>
        <v>0.42000000000000004</v>
      </c>
      <c r="I17" s="3">
        <f>H17/2*0.707</f>
        <v>0.14847000000000002</v>
      </c>
      <c r="J17" s="3">
        <v>4.3999999999999997E-2</v>
      </c>
      <c r="K17" s="3">
        <v>0.08</v>
      </c>
      <c r="L17" s="3">
        <f>J17+K17</f>
        <v>0.124</v>
      </c>
      <c r="M17" s="3">
        <f>L17/2*0.707</f>
        <v>4.3833999999999998E-2</v>
      </c>
      <c r="O17" s="5">
        <f t="shared" si="5"/>
        <v>0.19298245614035092</v>
      </c>
      <c r="P17" s="5">
        <f t="shared" si="6"/>
        <v>0.41666666666666663</v>
      </c>
    </row>
    <row r="18" spans="1:16" x14ac:dyDescent="0.25">
      <c r="A18">
        <v>18.82</v>
      </c>
      <c r="B18">
        <v>24.7</v>
      </c>
      <c r="C18">
        <v>15</v>
      </c>
      <c r="D18">
        <v>23.8</v>
      </c>
      <c r="E18" s="2">
        <f t="shared" ref="E18:E27" si="7">D18/300/1000</f>
        <v>7.9333333333333342E-5</v>
      </c>
      <c r="F18" s="3">
        <v>0.36399999999999999</v>
      </c>
      <c r="G18" s="3">
        <v>0.312</v>
      </c>
      <c r="H18" s="3">
        <f t="shared" ref="H18:H27" si="8">F18+G18</f>
        <v>0.67599999999999993</v>
      </c>
      <c r="I18" s="3">
        <f t="shared" ref="I18:I27" si="9">H18/2*0.707</f>
        <v>0.23896599999999996</v>
      </c>
      <c r="J18" s="3">
        <v>0.11600000000000001</v>
      </c>
      <c r="K18" s="3">
        <v>0.13200000000000001</v>
      </c>
      <c r="L18" s="3">
        <f t="shared" ref="L18:L27" si="10">J18+K18</f>
        <v>0.248</v>
      </c>
      <c r="M18" s="3">
        <f t="shared" ref="M18:M27" si="11">L18/2*0.707</f>
        <v>8.7667999999999996E-2</v>
      </c>
      <c r="O18" s="5">
        <f t="shared" si="5"/>
        <v>0.31868131868131866</v>
      </c>
      <c r="P18" s="5">
        <f t="shared" si="6"/>
        <v>0.42307692307692313</v>
      </c>
    </row>
    <row r="19" spans="1:16" x14ac:dyDescent="0.25">
      <c r="A19">
        <v>22.7</v>
      </c>
      <c r="B19">
        <v>30.5</v>
      </c>
      <c r="C19">
        <v>18</v>
      </c>
      <c r="D19">
        <v>27.7</v>
      </c>
      <c r="E19" s="2">
        <f t="shared" si="7"/>
        <v>9.2333333333333332E-5</v>
      </c>
      <c r="F19" s="3">
        <v>0.66</v>
      </c>
      <c r="G19" s="3">
        <v>0.6</v>
      </c>
      <c r="H19" s="3">
        <f t="shared" si="8"/>
        <v>1.26</v>
      </c>
      <c r="I19" s="3">
        <f t="shared" si="9"/>
        <v>0.44540999999999997</v>
      </c>
      <c r="J19" s="3">
        <v>0.23599999999999999</v>
      </c>
      <c r="K19" s="3">
        <v>0.23599999999999999</v>
      </c>
      <c r="L19" s="3">
        <f t="shared" si="10"/>
        <v>0.47199999999999998</v>
      </c>
      <c r="M19" s="3">
        <f t="shared" si="11"/>
        <v>0.16685199999999997</v>
      </c>
      <c r="O19" s="5">
        <f t="shared" si="5"/>
        <v>0.35757575757575755</v>
      </c>
      <c r="P19" s="5">
        <f t="shared" si="6"/>
        <v>0.39333333333333331</v>
      </c>
    </row>
    <row r="20" spans="1:16" x14ac:dyDescent="0.25">
      <c r="A20">
        <v>26.66</v>
      </c>
      <c r="B20">
        <v>37.200000000000003</v>
      </c>
      <c r="C20">
        <v>23</v>
      </c>
      <c r="D20">
        <v>30.2</v>
      </c>
      <c r="E20" s="2">
        <f t="shared" si="7"/>
        <v>1.0066666666666667E-4</v>
      </c>
      <c r="F20" s="3">
        <v>1.1100000000000001</v>
      </c>
      <c r="G20" s="3">
        <v>1.06</v>
      </c>
      <c r="H20" s="3">
        <f t="shared" si="8"/>
        <v>2.17</v>
      </c>
      <c r="I20" s="3">
        <f t="shared" si="9"/>
        <v>0.76709499999999997</v>
      </c>
      <c r="J20" s="3">
        <v>0.436</v>
      </c>
      <c r="K20" s="3">
        <v>0.42399999999999999</v>
      </c>
      <c r="L20" s="3">
        <f t="shared" si="10"/>
        <v>0.86</v>
      </c>
      <c r="M20" s="3">
        <f t="shared" si="11"/>
        <v>0.30401</v>
      </c>
      <c r="O20" s="5">
        <f t="shared" si="5"/>
        <v>0.39279279279279267</v>
      </c>
      <c r="P20" s="5">
        <f t="shared" si="6"/>
        <v>0.39999999999999991</v>
      </c>
    </row>
    <row r="21" spans="1:16" x14ac:dyDescent="0.25">
      <c r="A21">
        <v>30.69</v>
      </c>
      <c r="B21">
        <v>45.1</v>
      </c>
      <c r="C21">
        <v>28</v>
      </c>
      <c r="D21">
        <v>35.6</v>
      </c>
      <c r="E21" s="2">
        <f t="shared" si="7"/>
        <v>1.1866666666666667E-4</v>
      </c>
      <c r="F21" s="3">
        <v>1.79</v>
      </c>
      <c r="G21" s="3">
        <v>1.68</v>
      </c>
      <c r="H21" s="3">
        <f t="shared" si="8"/>
        <v>3.4699999999999998</v>
      </c>
      <c r="I21" s="3">
        <f t="shared" si="9"/>
        <v>1.2266449999999998</v>
      </c>
      <c r="J21" s="3">
        <v>0.79</v>
      </c>
      <c r="K21" s="3">
        <v>0.74</v>
      </c>
      <c r="L21" s="3">
        <f t="shared" si="10"/>
        <v>1.53</v>
      </c>
      <c r="M21" s="3">
        <f t="shared" si="11"/>
        <v>0.54085499999999997</v>
      </c>
      <c r="O21" s="5">
        <f t="shared" si="5"/>
        <v>0.44134078212290506</v>
      </c>
      <c r="P21" s="5">
        <f t="shared" si="6"/>
        <v>0.44047619047619047</v>
      </c>
    </row>
    <row r="22" spans="1:16" x14ac:dyDescent="0.25">
      <c r="A22">
        <v>34.82</v>
      </c>
      <c r="B22">
        <v>54.3</v>
      </c>
      <c r="C22">
        <v>34</v>
      </c>
      <c r="D22">
        <v>43.5</v>
      </c>
      <c r="E22" s="2">
        <f t="shared" si="7"/>
        <v>1.45E-4</v>
      </c>
      <c r="F22" s="3">
        <v>2.42</v>
      </c>
      <c r="G22" s="3">
        <v>2.56</v>
      </c>
      <c r="H22" s="3">
        <f t="shared" si="8"/>
        <v>4.9800000000000004</v>
      </c>
      <c r="I22" s="3">
        <f t="shared" si="9"/>
        <v>1.7604300000000002</v>
      </c>
      <c r="J22" s="3">
        <v>1.27</v>
      </c>
      <c r="K22" s="3">
        <v>1.17</v>
      </c>
      <c r="L22" s="3">
        <f t="shared" si="10"/>
        <v>2.44</v>
      </c>
      <c r="M22" s="3">
        <f t="shared" si="11"/>
        <v>0.86253999999999997</v>
      </c>
      <c r="O22" s="5">
        <f t="shared" si="5"/>
        <v>0.52479338842975209</v>
      </c>
      <c r="P22" s="5">
        <f t="shared" si="6"/>
        <v>0.45703125</v>
      </c>
    </row>
    <row r="23" spans="1:16" x14ac:dyDescent="0.25">
      <c r="A23">
        <v>39.04</v>
      </c>
      <c r="B23">
        <v>64.900000000000006</v>
      </c>
      <c r="C23">
        <v>42</v>
      </c>
      <c r="D23">
        <v>55.1</v>
      </c>
      <c r="E23" s="2">
        <f t="shared" si="7"/>
        <v>1.8366666666666667E-4</v>
      </c>
      <c r="F23" s="3">
        <v>3.14</v>
      </c>
      <c r="G23" s="3">
        <v>3.24</v>
      </c>
      <c r="H23" s="3">
        <f t="shared" si="8"/>
        <v>6.3800000000000008</v>
      </c>
      <c r="I23" s="3">
        <f t="shared" si="9"/>
        <v>2.2553300000000003</v>
      </c>
      <c r="J23" s="3">
        <v>1.58</v>
      </c>
      <c r="K23" s="3">
        <v>1.68</v>
      </c>
      <c r="L23" s="3">
        <f t="shared" si="10"/>
        <v>3.26</v>
      </c>
      <c r="M23" s="3">
        <f t="shared" si="11"/>
        <v>1.1524099999999999</v>
      </c>
      <c r="O23" s="5">
        <f t="shared" si="5"/>
        <v>0.50318471337579618</v>
      </c>
      <c r="P23" s="5">
        <f t="shared" si="6"/>
        <v>0.51851851851851849</v>
      </c>
    </row>
    <row r="24" spans="1:16" x14ac:dyDescent="0.25">
      <c r="A24">
        <v>43.37</v>
      </c>
      <c r="B24">
        <v>78.3</v>
      </c>
      <c r="C24">
        <v>52</v>
      </c>
      <c r="D24">
        <v>63.5</v>
      </c>
      <c r="E24" s="2">
        <f t="shared" si="7"/>
        <v>2.1166666666666667E-4</v>
      </c>
      <c r="F24" s="3">
        <v>3.36</v>
      </c>
      <c r="G24" s="3">
        <v>3.62</v>
      </c>
      <c r="H24" s="3">
        <f t="shared" si="8"/>
        <v>6.98</v>
      </c>
      <c r="I24" s="3">
        <f t="shared" si="9"/>
        <v>2.4674300000000002</v>
      </c>
      <c r="J24" s="3">
        <v>1.8</v>
      </c>
      <c r="K24" s="3">
        <v>1.94</v>
      </c>
      <c r="L24" s="3">
        <f t="shared" si="10"/>
        <v>3.74</v>
      </c>
      <c r="M24" s="3">
        <f t="shared" si="11"/>
        <v>1.32209</v>
      </c>
      <c r="O24" s="5">
        <f t="shared" si="5"/>
        <v>0.53571428571428581</v>
      </c>
      <c r="P24" s="5">
        <f t="shared" si="6"/>
        <v>0.53591160220994472</v>
      </c>
    </row>
    <row r="25" spans="1:16" x14ac:dyDescent="0.25">
      <c r="A25">
        <v>47.79</v>
      </c>
      <c r="B25">
        <v>91.7</v>
      </c>
      <c r="C25">
        <v>63</v>
      </c>
      <c r="D25">
        <v>75.599999999999994</v>
      </c>
      <c r="E25" s="2">
        <f t="shared" si="7"/>
        <v>2.52E-4</v>
      </c>
      <c r="F25" s="3">
        <v>3.6</v>
      </c>
      <c r="G25" s="3">
        <v>3.8</v>
      </c>
      <c r="H25" s="3">
        <f t="shared" si="8"/>
        <v>7.4</v>
      </c>
      <c r="I25" s="3">
        <f t="shared" si="9"/>
        <v>2.6158999999999999</v>
      </c>
      <c r="J25" s="3">
        <v>1.96</v>
      </c>
      <c r="K25" s="3">
        <v>2.1</v>
      </c>
      <c r="L25" s="3">
        <f t="shared" si="10"/>
        <v>4.0600000000000005</v>
      </c>
      <c r="M25" s="3">
        <f t="shared" si="11"/>
        <v>1.4352100000000001</v>
      </c>
      <c r="O25" s="5">
        <f t="shared" si="5"/>
        <v>0.5444444444444444</v>
      </c>
      <c r="P25" s="5">
        <f t="shared" si="6"/>
        <v>0.55263157894736847</v>
      </c>
    </row>
    <row r="26" spans="1:16" x14ac:dyDescent="0.25">
      <c r="A26">
        <v>52.31</v>
      </c>
      <c r="B26">
        <v>106.9</v>
      </c>
      <c r="C26">
        <v>77</v>
      </c>
      <c r="D26">
        <v>85.3</v>
      </c>
      <c r="E26" s="2">
        <f t="shared" si="7"/>
        <v>2.8433333333333332E-4</v>
      </c>
      <c r="F26" s="3">
        <v>3.56</v>
      </c>
      <c r="G26" s="3">
        <v>3.8</v>
      </c>
      <c r="H26" s="3">
        <f t="shared" si="8"/>
        <v>7.3599999999999994</v>
      </c>
      <c r="I26" s="3">
        <f t="shared" si="9"/>
        <v>2.6017599999999996</v>
      </c>
      <c r="J26" s="3">
        <v>2</v>
      </c>
      <c r="K26" s="3">
        <v>2.2400000000000002</v>
      </c>
      <c r="L26" s="3">
        <f t="shared" si="10"/>
        <v>4.24</v>
      </c>
      <c r="M26" s="3">
        <f t="shared" si="11"/>
        <v>1.49884</v>
      </c>
      <c r="O26" s="5">
        <f t="shared" si="5"/>
        <v>0.5617977528089888</v>
      </c>
      <c r="P26" s="5">
        <f t="shared" si="6"/>
        <v>0.58947368421052637</v>
      </c>
    </row>
    <row r="27" spans="1:16" x14ac:dyDescent="0.25">
      <c r="A27">
        <v>56.92</v>
      </c>
      <c r="B27">
        <v>123.9</v>
      </c>
      <c r="C27">
        <v>90</v>
      </c>
      <c r="D27">
        <v>88.6</v>
      </c>
      <c r="E27" s="2">
        <f t="shared" si="7"/>
        <v>2.9533333333333332E-4</v>
      </c>
      <c r="F27" s="3">
        <v>3.4</v>
      </c>
      <c r="G27" s="3">
        <v>3.64</v>
      </c>
      <c r="H27" s="3">
        <f t="shared" si="8"/>
        <v>7.04</v>
      </c>
      <c r="I27" s="3">
        <f t="shared" si="9"/>
        <v>2.4886399999999997</v>
      </c>
      <c r="J27" s="3">
        <v>1.96</v>
      </c>
      <c r="K27" s="3">
        <v>2.2000000000000002</v>
      </c>
      <c r="L27" s="3">
        <f t="shared" si="10"/>
        <v>4.16</v>
      </c>
      <c r="M27" s="3">
        <f t="shared" si="11"/>
        <v>1.4705599999999999</v>
      </c>
      <c r="O27" s="5">
        <f t="shared" si="5"/>
        <v>0.57647058823529407</v>
      </c>
      <c r="P27" s="5">
        <f t="shared" si="6"/>
        <v>0.60439560439560447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Data</vt:lpstr>
      <vt:lpstr>Electrometer v Baratron</vt:lpstr>
      <vt:lpstr>Baratron Pressure v flow</vt:lpstr>
      <vt:lpstr>Straight Electr. v Flow</vt:lpstr>
      <vt:lpstr>Elbow Electr. v Flow</vt:lpstr>
      <vt:lpstr>Electrometer v Flow</vt:lpstr>
      <vt:lpstr>Percentage Passthrough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Abbott</dc:creator>
  <cp:lastModifiedBy>Ben Abbott</cp:lastModifiedBy>
  <dcterms:created xsi:type="dcterms:W3CDTF">2015-03-31T18:10:32Z</dcterms:created>
  <dcterms:modified xsi:type="dcterms:W3CDTF">2015-05-29T19:59:01Z</dcterms:modified>
</cp:coreProperties>
</file>